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tsclient\C\Users\lidija\Desktop\2024\"/>
    </mc:Choice>
  </mc:AlternateContent>
  <xr:revisionPtr revIDLastSave="0" documentId="14_{03E5F217-DAC1-4498-BE2F-CCBA86299C2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F302" i="9"/>
  <c r="E302" i="9"/>
  <c r="B302" i="9"/>
  <c r="H301" i="9"/>
  <c r="G301" i="9"/>
  <c r="F301" i="9"/>
  <c r="E301" i="9"/>
  <c r="B301" i="9"/>
  <c r="H300" i="9"/>
  <c r="G300" i="9"/>
  <c r="F300" i="9"/>
  <c r="E300" i="9"/>
  <c r="B300" i="9"/>
  <c r="H299" i="9"/>
  <c r="G299" i="9"/>
  <c r="F299" i="9"/>
  <c r="E299" i="9"/>
  <c r="B299" i="9"/>
  <c r="H298" i="9"/>
  <c r="G298" i="9"/>
  <c r="F298" i="9"/>
  <c r="E298" i="9"/>
  <c r="B298" i="9"/>
  <c r="H297" i="9"/>
  <c r="G297" i="9"/>
  <c r="F297" i="9"/>
  <c r="E297" i="9"/>
  <c r="B297" i="9"/>
  <c r="H296" i="9"/>
  <c r="G296" i="9"/>
  <c r="F296" i="9"/>
  <c r="E296" i="9"/>
  <c r="B296" i="9"/>
  <c r="H295" i="9"/>
  <c r="G295" i="9"/>
  <c r="F295" i="9"/>
  <c r="E295" i="9"/>
  <c r="B295" i="9"/>
  <c r="H294" i="9"/>
  <c r="G294" i="9"/>
  <c r="F294" i="9"/>
  <c r="E294" i="9"/>
  <c r="B294" i="9"/>
  <c r="H293" i="9"/>
  <c r="G293" i="9"/>
  <c r="F293" i="9"/>
  <c r="E293" i="9"/>
  <c r="B293" i="9"/>
  <c r="H292" i="9"/>
  <c r="G292" i="9"/>
  <c r="F292" i="9"/>
  <c r="E292" i="9"/>
  <c r="B292" i="9"/>
  <c r="H291" i="9"/>
  <c r="G291" i="9"/>
  <c r="F291" i="9"/>
  <c r="E291" i="9"/>
  <c r="B291" i="9"/>
  <c r="F290" i="9"/>
  <c r="F289" i="9"/>
  <c r="H288" i="9"/>
  <c r="G288" i="9"/>
  <c r="F288" i="9"/>
  <c r="E288" i="9"/>
  <c r="B288" i="9"/>
  <c r="H287" i="9"/>
  <c r="G287" i="9"/>
  <c r="F287" i="9"/>
  <c r="E287" i="9"/>
  <c r="B287" i="9"/>
  <c r="H286" i="9"/>
  <c r="G286" i="9"/>
  <c r="F286" i="9"/>
  <c r="E286" i="9"/>
  <c r="B286" i="9"/>
  <c r="H285" i="9"/>
  <c r="G285" i="9"/>
  <c r="F285" i="9"/>
  <c r="E285" i="9"/>
  <c r="B285" i="9"/>
  <c r="F284" i="9"/>
  <c r="H283" i="9"/>
  <c r="G283" i="9"/>
  <c r="F283" i="9"/>
  <c r="E283" i="9"/>
  <c r="B283" i="9"/>
  <c r="H282" i="9"/>
  <c r="G282" i="9"/>
  <c r="F282" i="9"/>
  <c r="E282" i="9"/>
  <c r="B282" i="9"/>
  <c r="H281" i="9"/>
  <c r="G281" i="9"/>
  <c r="F281" i="9"/>
  <c r="E281" i="9"/>
  <c r="B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F180" i="5" s="1"/>
  <c r="F179" i="5"/>
  <c r="F178" i="5"/>
  <c r="E177" i="5"/>
  <c r="H307"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1" i="9"/>
  <c r="G21" i="9"/>
  <c r="E21" i="9" s="1"/>
  <c r="F152" i="4"/>
  <c r="D407" i="4"/>
  <c r="F298" i="4"/>
  <c r="D408" i="4"/>
  <c r="F350" i="4"/>
  <c r="E408" i="4"/>
  <c r="D403" i="1" s="1"/>
  <c r="D643" i="4"/>
  <c r="F416" i="4"/>
  <c r="D644" i="4"/>
  <c r="F417" i="4"/>
  <c r="E644" i="4"/>
  <c r="D638" i="1" s="1"/>
  <c r="D635" i="4"/>
  <c r="F420" i="4"/>
  <c r="D636" i="4"/>
  <c r="F528" i="4"/>
  <c r="E636" i="4"/>
  <c r="D630" i="1" s="1"/>
  <c r="G143" i="9"/>
  <c r="E143" i="9" s="1"/>
  <c r="B143" i="9" s="1"/>
  <c r="F603" i="4"/>
  <c r="G284" i="9"/>
  <c r="E284" i="9" s="1"/>
  <c r="B284" i="9" s="1"/>
  <c r="G278" i="9"/>
  <c r="E278" i="9" s="1"/>
  <c r="F6" i="5"/>
  <c r="G289" i="9"/>
  <c r="E289" i="9" s="1"/>
  <c r="B289" i="9" s="1"/>
  <c r="F88" i="5"/>
  <c r="G290" i="9"/>
  <c r="E290" i="9" s="1"/>
  <c r="B290" i="9" s="1"/>
  <c r="F149" i="5"/>
  <c r="G307" i="9"/>
  <c r="E307" i="9" s="1"/>
  <c r="B307" i="9" s="1"/>
  <c r="F177" i="5"/>
  <c r="G309" i="9"/>
  <c r="E309" i="9" s="1"/>
  <c r="B309" i="9" s="1"/>
  <c r="F190" i="5"/>
  <c r="G310" i="9"/>
  <c r="E310" i="9" s="1"/>
  <c r="B310" i="9" s="1"/>
  <c r="F206" i="5"/>
  <c r="D141" i="6"/>
  <c r="F5" i="6"/>
  <c r="B315" i="9"/>
  <c r="E314" i="9"/>
  <c r="I10" i="3" s="1"/>
  <c r="D42" i="8"/>
  <c r="H19" i="9"/>
  <c r="E19" i="9" s="1"/>
  <c r="B19"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K1450" i="9" l="1"/>
  <c r="G313" i="9"/>
  <c r="E313" i="9" s="1"/>
  <c r="B313" i="9" s="1"/>
  <c r="I34" i="3"/>
  <c r="C1517" i="1"/>
  <c r="G312" i="9"/>
  <c r="E312" i="9" s="1"/>
  <c r="F141" i="6"/>
  <c r="H28" i="3"/>
  <c r="C1435" i="1"/>
  <c r="G317" i="9"/>
  <c r="E317" i="9" s="1"/>
  <c r="B278" i="9"/>
  <c r="E277" i="9"/>
  <c r="F636" i="4"/>
  <c r="C630" i="1"/>
  <c r="F635" i="4"/>
  <c r="C629" i="1"/>
  <c r="F644" i="4"/>
  <c r="C638" i="1"/>
  <c r="F643" i="4"/>
  <c r="C637" i="1"/>
  <c r="F408" i="4"/>
  <c r="C403" i="1"/>
  <c r="F407" i="4"/>
  <c r="C402" i="1"/>
  <c r="B21"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317" i="9"/>
  <c r="E316" i="9"/>
  <c r="H1435" i="1"/>
  <c r="G1435" i="1"/>
  <c r="H9" i="3"/>
  <c r="B312" i="9"/>
  <c r="E311"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6" i="9"/>
  <c r="E276" i="9" s="1"/>
  <c r="B276" i="9" s="1"/>
  <c r="H635" i="1"/>
  <c r="G635" i="1"/>
  <c r="F645" i="4"/>
  <c r="H18" i="3"/>
  <c r="C639" i="1"/>
  <c r="H639" i="1" l="1"/>
  <c r="G639" i="1"/>
  <c r="H7" i="3"/>
  <c r="H640" i="1"/>
  <c r="G640" i="1"/>
  <c r="J3" i="9" l="1"/>
  <c r="H274" i="9" l="1"/>
  <c r="G274" i="9"/>
  <c r="E274" i="9" s="1"/>
  <c r="M272" i="9"/>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20" i="9"/>
  <c r="F3" i="9" s="1"/>
  <c r="B274" i="9"/>
  <c r="E20" i="9"/>
  <c r="I7" i="3" s="1"/>
  <c r="E3" i="9" l="1"/>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<sst xmlns="http://schemas.openxmlformats.org/spreadsheetml/2006/main" count="4362" uniqueCount="3424">
  <si>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</si>
  <si>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</si>
  <si>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</si>
  <si>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</si>
  <si>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</si>
  <si>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</si>
  <si>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</si>
  <si>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</si>
  <si>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</si>
  <si>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</si>
  <si>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</si>
  <si>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</si>
  <si>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</si>
  <si>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</si>
  <si>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</si>
  <si>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</si>
  <si>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</si>
  <si>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</si>
  <si>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</si>
  <si>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</si>
  <si>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</si>
  <si>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</si>
  <si>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</si>
  <si>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</si>
  <si>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</si>
  <si>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</si>
  <si>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</si>
  <si>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</si>
  <si>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</si>
  <si>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</si>
  <si>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</si>
  <si>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GRAD PAKRAC</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</si>
  <si>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</si>
  <si>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</si>
  <si>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</si>
  <si>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</si>
  <si>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</si>
  <si>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</si>
  <si>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</si>
  <si>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</si>
  <si>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</si>
  <si>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</si>
  <si>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</si>
  <si>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</si>
  <si>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</si>
  <si>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</si>
  <si>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</si>
  <si>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</si>
  <si>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</si>
  <si>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32570 - GRAD PAKRAC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</si>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</sst>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5406554.1100000003</v>
      </c>
      <c r="D2" s="6">
        <f>'PR-RAS'!E6</f>
        <v>6093691.6600000001</v>
      </c>
      <c r="E2" s="6">
        <v>0</v>
      </c>
      <c r="F2" s="6">
        <v>0</v>
      </c>
      <c r="G2" s="7">
        <f t="shared" ref="G2:G264" si="0">(B2/1000)*(C2*1+D2*2)</f>
        <v>17593.937430000002</v>
      </c>
      <c r="H2" s="7">
        <f t="shared" ref="H2:H264" si="1">ABS(C2-ROUND(C2,0))+ABS(D2-ROUND(D2,0))</f>
        <v>0.45000000018626451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1497582.73</v>
      </c>
      <c r="D3" s="1">
        <f>'PR-RAS'!E7</f>
        <v>1830007.62</v>
      </c>
      <c r="E3" s="1">
        <v>0</v>
      </c>
      <c r="F3" s="1">
        <v>0</v>
      </c>
      <c r="G3" s="2">
        <f t="shared" si="0"/>
        <v>10315.195940000001</v>
      </c>
      <c r="H3" s="2">
        <f t="shared" si="1"/>
        <v>0.64999999990686774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1375372.2</v>
      </c>
      <c r="D4" s="1">
        <f>'PR-RAS'!E8</f>
        <v>1695574.05</v>
      </c>
      <c r="E4" s="1">
        <v>0</v>
      </c>
      <c r="F4" s="1">
        <v>0</v>
      </c>
      <c r="G4" s="2">
        <f t="shared" si="0"/>
        <v>14299.5609</v>
      </c>
      <c r="H4" s="2">
        <f t="shared" si="1"/>
        <v>0.25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1375372.2</v>
      </c>
      <c r="D5" s="1">
        <f>'PR-RAS'!E9</f>
        <v>1994983.07</v>
      </c>
      <c r="E5" s="1">
        <v>0</v>
      </c>
      <c r="F5" s="1">
        <v>0</v>
      </c>
      <c r="G5" s="2">
        <f t="shared" si="0"/>
        <v>21461.353360000001</v>
      </c>
      <c r="H5" s="2">
        <f t="shared" si="1"/>
        <v>0.27000000001862645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44799.41</v>
      </c>
      <c r="E9" s="1">
        <v>0</v>
      </c>
      <c r="F9" s="1">
        <v>0</v>
      </c>
      <c r="G9" s="2">
        <f t="shared" si="0"/>
        <v>716.79056000000003</v>
      </c>
      <c r="H9" s="2">
        <f t="shared" si="1"/>
        <v>0.41000000000349246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344208.43</v>
      </c>
      <c r="E11" s="1">
        <v>0</v>
      </c>
      <c r="F11" s="1">
        <v>0</v>
      </c>
      <c r="G11" s="2">
        <f t="shared" si="0"/>
        <v>6884.1686</v>
      </c>
      <c r="H11" s="2">
        <f t="shared" si="1"/>
        <v>0.42999999999301508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102255.46</v>
      </c>
      <c r="D19" s="1">
        <f>'PR-RAS'!E23</f>
        <v>115696.05</v>
      </c>
      <c r="E19" s="1">
        <v>0</v>
      </c>
      <c r="F19" s="1">
        <v>0</v>
      </c>
      <c r="G19" s="2">
        <f t="shared" si="0"/>
        <v>6005.6560799999997</v>
      </c>
      <c r="H19" s="2">
        <f t="shared" si="1"/>
        <v>0.51000000000931323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177.99</v>
      </c>
      <c r="D20" s="1">
        <f>'PR-RAS'!E24</f>
        <v>0</v>
      </c>
      <c r="E20" s="1">
        <v>0</v>
      </c>
      <c r="F20" s="1">
        <v>0</v>
      </c>
      <c r="G20" s="2">
        <f t="shared" si="0"/>
        <v>3.3818100000000002</v>
      </c>
      <c r="H20" s="2">
        <f t="shared" si="1"/>
        <v>9.9999999999909051E-3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102077.47</v>
      </c>
      <c r="D23" s="1">
        <f>'PR-RAS'!E27</f>
        <v>115696.05</v>
      </c>
      <c r="E23" s="1">
        <v>0</v>
      </c>
      <c r="F23" s="1">
        <v>0</v>
      </c>
      <c r="G23" s="2">
        <f t="shared" si="0"/>
        <v>7336.3305399999999</v>
      </c>
      <c r="H23" s="2">
        <f t="shared" si="1"/>
        <v>0.52000000000407454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19955.07</v>
      </c>
      <c r="D25" s="1">
        <f>'PR-RAS'!E29</f>
        <v>18737.52</v>
      </c>
      <c r="E25" s="1">
        <v>0</v>
      </c>
      <c r="F25" s="1">
        <v>0</v>
      </c>
      <c r="G25" s="2">
        <f t="shared" si="0"/>
        <v>1378.3226400000001</v>
      </c>
      <c r="H25" s="2">
        <f t="shared" si="1"/>
        <v>0.5499999999992724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19951.57</v>
      </c>
      <c r="D27" s="1">
        <f>'PR-RAS'!E31</f>
        <v>18737.52</v>
      </c>
      <c r="E27" s="1">
        <v>0</v>
      </c>
      <c r="F27" s="1">
        <v>0</v>
      </c>
      <c r="G27" s="2">
        <f t="shared" si="0"/>
        <v>1493.09186</v>
      </c>
      <c r="H27" s="2">
        <f t="shared" si="1"/>
        <v>0.90999999999985448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3.5</v>
      </c>
      <c r="D29" s="1">
        <f>'PR-RAS'!E33</f>
        <v>0</v>
      </c>
      <c r="E29" s="1">
        <v>0</v>
      </c>
      <c r="F29" s="1">
        <v>0</v>
      </c>
      <c r="G29" s="2">
        <f t="shared" si="0"/>
        <v>9.8000000000000004E-2</v>
      </c>
      <c r="H29" s="2">
        <f t="shared" si="1"/>
        <v>0.5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3200894.4800000004</v>
      </c>
      <c r="D46" s="1">
        <f>'PR-RAS'!E50</f>
        <v>3565830.8200000003</v>
      </c>
      <c r="E46" s="1">
        <v>0</v>
      </c>
      <c r="F46" s="1">
        <v>0</v>
      </c>
      <c r="G46" s="2">
        <f t="shared" si="0"/>
        <v>464965.02540000004</v>
      </c>
      <c r="H46" s="2">
        <f t="shared" si="1"/>
        <v>0.66000000014901161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1506841.3900000001</v>
      </c>
      <c r="D55" s="1">
        <f>'PR-RAS'!E59</f>
        <v>2269438.83</v>
      </c>
      <c r="E55" s="1">
        <v>0</v>
      </c>
      <c r="F55" s="1">
        <v>0</v>
      </c>
      <c r="G55" s="2">
        <f t="shared" si="0"/>
        <v>326468.82870000001</v>
      </c>
      <c r="H55" s="2">
        <f t="shared" si="1"/>
        <v>0.56000000005587935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967283.6</v>
      </c>
      <c r="D56" s="1">
        <f>'PR-RAS'!E60</f>
        <v>1103356.8999999999</v>
      </c>
      <c r="E56" s="1">
        <v>0</v>
      </c>
      <c r="F56" s="1">
        <v>0</v>
      </c>
      <c r="G56" s="2">
        <f t="shared" si="0"/>
        <v>174569.85699999999</v>
      </c>
      <c r="H56" s="2">
        <f t="shared" si="1"/>
        <v>0.50000000011641532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539557.79</v>
      </c>
      <c r="D57" s="1">
        <f>'PR-RAS'!E61</f>
        <v>1166081.93</v>
      </c>
      <c r="E57" s="1">
        <v>0</v>
      </c>
      <c r="F57" s="1">
        <v>0</v>
      </c>
      <c r="G57" s="2">
        <f t="shared" si="0"/>
        <v>160816.4124</v>
      </c>
      <c r="H57" s="2">
        <f t="shared" si="1"/>
        <v>0.28000000002793968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188338.27000000002</v>
      </c>
      <c r="D58" s="1">
        <f>'PR-RAS'!E62</f>
        <v>271360.31</v>
      </c>
      <c r="E58" s="1">
        <v>0</v>
      </c>
      <c r="F58" s="1">
        <v>0</v>
      </c>
      <c r="G58" s="2">
        <f t="shared" si="0"/>
        <v>41670.35673</v>
      </c>
      <c r="H58" s="2">
        <f t="shared" si="1"/>
        <v>0.58000000001629815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174743.41</v>
      </c>
      <c r="D59" s="1">
        <f>'PR-RAS'!E63</f>
        <v>36944.74</v>
      </c>
      <c r="E59" s="1">
        <v>0</v>
      </c>
      <c r="F59" s="1">
        <v>0</v>
      </c>
      <c r="G59" s="2">
        <f t="shared" si="0"/>
        <v>14420.707620000001</v>
      </c>
      <c r="H59" s="2">
        <f t="shared" si="1"/>
        <v>0.67000000000552973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13594.86</v>
      </c>
      <c r="D60" s="1">
        <f>'PR-RAS'!E64</f>
        <v>234415.57</v>
      </c>
      <c r="E60" s="1">
        <v>0</v>
      </c>
      <c r="F60" s="1">
        <v>0</v>
      </c>
      <c r="G60" s="2">
        <f t="shared" si="0"/>
        <v>28463.133999999998</v>
      </c>
      <c r="H60" s="2">
        <f t="shared" si="1"/>
        <v>0.569999999992433</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16786.02</v>
      </c>
      <c r="D61" s="1">
        <f>'PR-RAS'!E65</f>
        <v>16050.5</v>
      </c>
      <c r="E61" s="1">
        <v>0</v>
      </c>
      <c r="F61" s="1">
        <v>0</v>
      </c>
      <c r="G61" s="2">
        <f t="shared" si="0"/>
        <v>2933.2212</v>
      </c>
      <c r="H61" s="2">
        <f t="shared" si="1"/>
        <v>0.52000000000043656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16786.02</v>
      </c>
      <c r="D62" s="1">
        <f>'PR-RAS'!E66</f>
        <v>16050.5</v>
      </c>
      <c r="E62" s="1">
        <v>0</v>
      </c>
      <c r="F62" s="1">
        <v>0</v>
      </c>
      <c r="G62" s="2">
        <f t="shared" si="0"/>
        <v>2982.1082200000001</v>
      </c>
      <c r="H62" s="2">
        <f t="shared" si="1"/>
        <v>0.52000000000043656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1488928.8</v>
      </c>
      <c r="D70" s="1">
        <f>'PR-RAS'!E74</f>
        <v>1008981.18</v>
      </c>
      <c r="E70" s="1">
        <v>0</v>
      </c>
      <c r="F70" s="1">
        <v>0</v>
      </c>
      <c r="G70" s="2">
        <f t="shared" si="0"/>
        <v>241975.49004000003</v>
      </c>
      <c r="H70" s="2">
        <f t="shared" si="1"/>
        <v>0.38000000000465661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206168.47</v>
      </c>
      <c r="D71" s="1">
        <f>'PR-RAS'!E75</f>
        <v>74717</v>
      </c>
      <c r="E71" s="1">
        <v>0</v>
      </c>
      <c r="F71" s="1">
        <v>0</v>
      </c>
      <c r="G71" s="2">
        <f t="shared" si="0"/>
        <v>24892.172900000001</v>
      </c>
      <c r="H71" s="2">
        <f t="shared" si="1"/>
        <v>0.47000000000116415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1282760.33</v>
      </c>
      <c r="D72" s="1">
        <f>'PR-RAS'!E76</f>
        <v>934264.18</v>
      </c>
      <c r="E72" s="1">
        <v>0</v>
      </c>
      <c r="F72" s="1">
        <v>0</v>
      </c>
      <c r="G72" s="2">
        <f t="shared" si="0"/>
        <v>223741.49699000001</v>
      </c>
      <c r="H72" s="2">
        <f t="shared" si="1"/>
        <v>0.51000000012572855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132175.46999999997</v>
      </c>
      <c r="D78" s="1">
        <f>'PR-RAS'!E82</f>
        <v>114346.31999999999</v>
      </c>
      <c r="E78" s="1">
        <v>0</v>
      </c>
      <c r="F78" s="1">
        <v>0</v>
      </c>
      <c r="G78" s="2">
        <f t="shared" si="0"/>
        <v>27786.84447</v>
      </c>
      <c r="H78" s="2">
        <f t="shared" si="1"/>
        <v>0.78999999996449333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1021.18</v>
      </c>
      <c r="D79" s="1">
        <f>'PR-RAS'!E83</f>
        <v>3395.8900000000003</v>
      </c>
      <c r="E79" s="1">
        <v>0</v>
      </c>
      <c r="F79" s="1">
        <v>0</v>
      </c>
      <c r="G79" s="2">
        <f t="shared" si="0"/>
        <v>609.41088000000002</v>
      </c>
      <c r="H79" s="2">
        <f t="shared" si="1"/>
        <v>0.28999999999962256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16.760000000000002</v>
      </c>
      <c r="D81" s="1">
        <f>'PR-RAS'!E85</f>
        <v>17.8</v>
      </c>
      <c r="E81" s="1">
        <v>0</v>
      </c>
      <c r="F81" s="1">
        <v>0</v>
      </c>
      <c r="G81" s="2">
        <f t="shared" si="0"/>
        <v>4.1887999999999996</v>
      </c>
      <c r="H81" s="2">
        <f t="shared" si="1"/>
        <v>0.43999999999999773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1004.42</v>
      </c>
      <c r="D82" s="1">
        <f>'PR-RAS'!E86</f>
        <v>3378.09</v>
      </c>
      <c r="E82" s="1">
        <v>0</v>
      </c>
      <c r="F82" s="1">
        <v>0</v>
      </c>
      <c r="G82" s="2">
        <f t="shared" si="0"/>
        <v>628.60860000000002</v>
      </c>
      <c r="H82" s="2">
        <f t="shared" si="1"/>
        <v>0.51000000000010459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131154.28999999998</v>
      </c>
      <c r="D87" s="1">
        <f>'PR-RAS'!E91</f>
        <v>110950.43</v>
      </c>
      <c r="E87" s="1">
        <v>0</v>
      </c>
      <c r="F87" s="1">
        <v>0</v>
      </c>
      <c r="G87" s="2">
        <f t="shared" si="0"/>
        <v>30362.742899999994</v>
      </c>
      <c r="H87" s="2">
        <f t="shared" si="1"/>
        <v>0.71999999997206032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31094.83</v>
      </c>
      <c r="D89" s="1">
        <f>'PR-RAS'!E93</f>
        <v>40393.82</v>
      </c>
      <c r="E89" s="1">
        <v>0</v>
      </c>
      <c r="F89" s="1">
        <v>0</v>
      </c>
      <c r="G89" s="2">
        <f t="shared" si="0"/>
        <v>9845.6573599999992</v>
      </c>
      <c r="H89" s="2">
        <f t="shared" si="1"/>
        <v>0.34999999999854481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54184.29</v>
      </c>
      <c r="D90" s="1">
        <f>'PR-RAS'!E94</f>
        <v>60666.82</v>
      </c>
      <c r="E90" s="1">
        <v>0</v>
      </c>
      <c r="F90" s="1">
        <v>0</v>
      </c>
      <c r="G90" s="2">
        <f t="shared" si="0"/>
        <v>15621.095769999998</v>
      </c>
      <c r="H90" s="2">
        <f t="shared" si="1"/>
        <v>0.47000000000116415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45875.17</v>
      </c>
      <c r="D93" s="1">
        <f>'PR-RAS'!E97</f>
        <v>9889.7900000000009</v>
      </c>
      <c r="E93" s="1">
        <v>0</v>
      </c>
      <c r="F93" s="1">
        <v>0</v>
      </c>
      <c r="G93" s="2">
        <f t="shared" si="0"/>
        <v>6040.2370000000001</v>
      </c>
      <c r="H93" s="2">
        <f t="shared" si="1"/>
        <v>0.37999999999738066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553032.05000000005</v>
      </c>
      <c r="D102" s="1">
        <f>'PR-RAS'!E106</f>
        <v>559907.09000000008</v>
      </c>
      <c r="E102" s="1">
        <v>0</v>
      </c>
      <c r="F102" s="1">
        <v>0</v>
      </c>
      <c r="G102" s="2">
        <f t="shared" si="0"/>
        <v>168957.46923000005</v>
      </c>
      <c r="H102" s="2">
        <f t="shared" si="1"/>
        <v>0.14000000013038516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2306.92</v>
      </c>
      <c r="D103" s="1">
        <f>'PR-RAS'!E107</f>
        <v>3049.88</v>
      </c>
      <c r="E103" s="1">
        <v>0</v>
      </c>
      <c r="F103" s="1">
        <v>0</v>
      </c>
      <c r="G103" s="2">
        <f t="shared" si="0"/>
        <v>857.48136</v>
      </c>
      <c r="H103" s="2">
        <f t="shared" si="1"/>
        <v>0.1999999999998181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26.54</v>
      </c>
      <c r="D105" s="1">
        <f>'PR-RAS'!E109</f>
        <v>69</v>
      </c>
      <c r="E105" s="1">
        <v>0</v>
      </c>
      <c r="F105" s="1">
        <v>0</v>
      </c>
      <c r="G105" s="2">
        <f t="shared" si="0"/>
        <v>17.112159999999999</v>
      </c>
      <c r="H105" s="2">
        <f t="shared" si="1"/>
        <v>0.46000000000000085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1278.06</v>
      </c>
      <c r="D106" s="1">
        <f>'PR-RAS'!E110</f>
        <v>2124.6</v>
      </c>
      <c r="E106" s="1">
        <v>0</v>
      </c>
      <c r="F106" s="1">
        <v>0</v>
      </c>
      <c r="G106" s="2">
        <f t="shared" si="0"/>
        <v>580.3623</v>
      </c>
      <c r="H106" s="2">
        <f t="shared" si="1"/>
        <v>0.46000000000003638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1002.32</v>
      </c>
      <c r="D107" s="1">
        <f>'PR-RAS'!E111</f>
        <v>856.28</v>
      </c>
      <c r="E107" s="1">
        <v>0</v>
      </c>
      <c r="F107" s="1">
        <v>0</v>
      </c>
      <c r="G107" s="2">
        <f t="shared" si="0"/>
        <v>287.77728000000002</v>
      </c>
      <c r="H107" s="2">
        <f t="shared" si="1"/>
        <v>0.60000000000002274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291856.62000000005</v>
      </c>
      <c r="D108" s="1">
        <f>'PR-RAS'!E112</f>
        <v>263845.2</v>
      </c>
      <c r="E108" s="1">
        <v>0</v>
      </c>
      <c r="F108" s="1">
        <v>0</v>
      </c>
      <c r="G108" s="2">
        <f t="shared" si="0"/>
        <v>87691.531140000006</v>
      </c>
      <c r="H108" s="2">
        <f t="shared" si="1"/>
        <v>0.57999999995809048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139.63</v>
      </c>
      <c r="D110" s="1">
        <f>'PR-RAS'!E114</f>
        <v>34.729999999999997</v>
      </c>
      <c r="E110" s="1">
        <v>0</v>
      </c>
      <c r="F110" s="1">
        <v>0</v>
      </c>
      <c r="G110" s="2">
        <f t="shared" si="0"/>
        <v>22.790809999999997</v>
      </c>
      <c r="H110" s="2">
        <f t="shared" si="1"/>
        <v>0.64000000000000767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276079.96000000002</v>
      </c>
      <c r="D111" s="1">
        <f>'PR-RAS'!E115</f>
        <v>228907.64</v>
      </c>
      <c r="E111" s="1">
        <v>0</v>
      </c>
      <c r="F111" s="1">
        <v>0</v>
      </c>
      <c r="G111" s="2">
        <f t="shared" si="0"/>
        <v>80728.4764</v>
      </c>
      <c r="H111" s="2">
        <f t="shared" si="1"/>
        <v>0.3999999999650754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15637.03</v>
      </c>
      <c r="D113" s="1">
        <f>'PR-RAS'!E117</f>
        <v>34902.83</v>
      </c>
      <c r="E113" s="1">
        <v>0</v>
      </c>
      <c r="F113" s="1">
        <v>0</v>
      </c>
      <c r="G113" s="2">
        <f t="shared" si="0"/>
        <v>9569.5812800000003</v>
      </c>
      <c r="H113" s="2">
        <f t="shared" si="1"/>
        <v>0.19999999999890861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258868.51</v>
      </c>
      <c r="D116" s="1">
        <f>'PR-RAS'!E120</f>
        <v>293012.01</v>
      </c>
      <c r="E116" s="1">
        <v>0</v>
      </c>
      <c r="F116" s="1">
        <v>0</v>
      </c>
      <c r="G116" s="2">
        <f t="shared" si="0"/>
        <v>97162.640950000001</v>
      </c>
      <c r="H116" s="2">
        <f t="shared" si="1"/>
        <v>0.5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3539.31</v>
      </c>
      <c r="D117" s="1">
        <f>'PR-RAS'!E121</f>
        <v>21065.87</v>
      </c>
      <c r="E117" s="1">
        <v>0</v>
      </c>
      <c r="F117" s="1">
        <v>0</v>
      </c>
      <c r="G117" s="2">
        <f t="shared" si="0"/>
        <v>5297.8418000000001</v>
      </c>
      <c r="H117" s="2">
        <f t="shared" si="1"/>
        <v>0.44000000000096406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255329.2</v>
      </c>
      <c r="D118" s="1">
        <f>'PR-RAS'!E122</f>
        <v>271946.14</v>
      </c>
      <c r="E118" s="1">
        <v>0</v>
      </c>
      <c r="F118" s="1">
        <v>0</v>
      </c>
      <c r="G118" s="2">
        <f t="shared" si="0"/>
        <v>93508.913159999996</v>
      </c>
      <c r="H118" s="2">
        <f t="shared" si="1"/>
        <v>0.34000000002561137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21185.54</v>
      </c>
      <c r="D120" s="1">
        <f>'PR-RAS'!E124</f>
        <v>20217.259999999998</v>
      </c>
      <c r="E120" s="1">
        <v>0</v>
      </c>
      <c r="F120" s="1">
        <v>0</v>
      </c>
      <c r="G120" s="2">
        <f t="shared" si="0"/>
        <v>7332.7871399999995</v>
      </c>
      <c r="H120" s="2">
        <f t="shared" si="1"/>
        <v>0.71999999999752617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21185.54</v>
      </c>
      <c r="D121" s="1">
        <f>'PR-RAS'!E125</f>
        <v>20217.259999999998</v>
      </c>
      <c r="E121" s="1">
        <v>0</v>
      </c>
      <c r="F121" s="1">
        <v>0</v>
      </c>
      <c r="G121" s="2">
        <f t="shared" si="0"/>
        <v>7394.4071999999996</v>
      </c>
      <c r="H121" s="2">
        <f t="shared" si="1"/>
        <v>0.71999999999752617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21185.54</v>
      </c>
      <c r="D123" s="1">
        <f>'PR-RAS'!E127</f>
        <v>20217.259999999998</v>
      </c>
      <c r="E123" s="1">
        <v>0</v>
      </c>
      <c r="F123" s="1">
        <v>0</v>
      </c>
      <c r="G123" s="2">
        <f t="shared" si="0"/>
        <v>7517.6473199999991</v>
      </c>
      <c r="H123" s="2">
        <f t="shared" si="1"/>
        <v>0.71999999999752617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1683.84</v>
      </c>
      <c r="D135" s="1">
        <f>'PR-RAS'!E139</f>
        <v>3382.55</v>
      </c>
      <c r="E135" s="1">
        <v>0</v>
      </c>
      <c r="F135" s="1">
        <v>0</v>
      </c>
      <c r="G135" s="2">
        <f t="shared" si="0"/>
        <v>1132.1579600000002</v>
      </c>
      <c r="H135" s="2">
        <f t="shared" si="1"/>
        <v>0.60999999999989996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128.30000000000001</v>
      </c>
      <c r="E136" s="1">
        <v>0</v>
      </c>
      <c r="F136" s="1">
        <v>0</v>
      </c>
      <c r="G136" s="2">
        <f t="shared" si="0"/>
        <v>34.641000000000005</v>
      </c>
      <c r="H136" s="2">
        <f t="shared" si="1"/>
        <v>0.30000000000001137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128.30000000000001</v>
      </c>
      <c r="E145" s="1">
        <v>0</v>
      </c>
      <c r="F145" s="1">
        <v>0</v>
      </c>
      <c r="G145" s="2">
        <f t="shared" si="0"/>
        <v>36.950400000000002</v>
      </c>
      <c r="H145" s="2">
        <f t="shared" si="1"/>
        <v>0.30000000000001137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1683.84</v>
      </c>
      <c r="D146" s="1">
        <f>'PR-RAS'!E150</f>
        <v>3254.25</v>
      </c>
      <c r="E146" s="1">
        <v>0</v>
      </c>
      <c r="F146" s="1">
        <v>0</v>
      </c>
      <c r="G146" s="2">
        <f t="shared" si="0"/>
        <v>1187.8893</v>
      </c>
      <c r="H146" s="2">
        <f t="shared" si="1"/>
        <v>0.41000000000008185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3204386.59</v>
      </c>
      <c r="D147" s="1">
        <f>'PR-RAS'!E151</f>
        <v>3439395.4600000004</v>
      </c>
      <c r="E147" s="1">
        <v>0</v>
      </c>
      <c r="F147" s="1">
        <v>0</v>
      </c>
      <c r="G147" s="2">
        <f t="shared" si="0"/>
        <v>1472143.9164600002</v>
      </c>
      <c r="H147" s="2">
        <f t="shared" si="1"/>
        <v>0.87000000057742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283950.68</v>
      </c>
      <c r="D148" s="1">
        <f>'PR-RAS'!E152</f>
        <v>663394.42000000004</v>
      </c>
      <c r="E148" s="1">
        <v>0</v>
      </c>
      <c r="F148" s="1">
        <v>0</v>
      </c>
      <c r="G148" s="2">
        <f t="shared" si="0"/>
        <v>236778.70943999998</v>
      </c>
      <c r="H148" s="2">
        <f t="shared" si="1"/>
        <v>0.74000000004889444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234866.23</v>
      </c>
      <c r="D149" s="1">
        <f>'PR-RAS'!E153</f>
        <v>544952.43000000005</v>
      </c>
      <c r="E149" s="1">
        <v>0</v>
      </c>
      <c r="F149" s="1">
        <v>0</v>
      </c>
      <c r="G149" s="2">
        <f t="shared" si="0"/>
        <v>196066.12132000001</v>
      </c>
      <c r="H149" s="2">
        <f t="shared" si="1"/>
        <v>0.66000000006170012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234866.23</v>
      </c>
      <c r="D150" s="1">
        <f>'PR-RAS'!E154</f>
        <v>544952.43000000005</v>
      </c>
      <c r="E150" s="1">
        <v>0</v>
      </c>
      <c r="F150" s="1">
        <v>0</v>
      </c>
      <c r="G150" s="2">
        <f t="shared" si="0"/>
        <v>197390.89241</v>
      </c>
      <c r="H150" s="2">
        <f t="shared" si="1"/>
        <v>0.66000000006170012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13947.49</v>
      </c>
      <c r="D154" s="1">
        <f>'PR-RAS'!E158</f>
        <v>31614.97</v>
      </c>
      <c r="E154" s="1">
        <v>0</v>
      </c>
      <c r="F154" s="1">
        <v>0</v>
      </c>
      <c r="G154" s="2">
        <f t="shared" si="0"/>
        <v>11808.146790000001</v>
      </c>
      <c r="H154" s="2">
        <f t="shared" si="1"/>
        <v>0.51999999999861757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35136.959999999999</v>
      </c>
      <c r="D155" s="1">
        <f>'PR-RAS'!E159</f>
        <v>86827.02</v>
      </c>
      <c r="E155" s="1">
        <v>0</v>
      </c>
      <c r="F155" s="1">
        <v>0</v>
      </c>
      <c r="G155" s="2">
        <f t="shared" si="0"/>
        <v>32153.813999999998</v>
      </c>
      <c r="H155" s="2">
        <f t="shared" si="1"/>
        <v>6.0000000004947651E-2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35136.959999999999</v>
      </c>
      <c r="D157" s="1">
        <f>'PR-RAS'!E161</f>
        <v>86827.02</v>
      </c>
      <c r="E157" s="1">
        <v>0</v>
      </c>
      <c r="F157" s="1">
        <v>0</v>
      </c>
      <c r="G157" s="2">
        <f t="shared" si="0"/>
        <v>32571.396000000001</v>
      </c>
      <c r="H157" s="2">
        <f t="shared" si="1"/>
        <v>6.0000000004947651E-2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900322.8</v>
      </c>
      <c r="D159" s="1">
        <f>'PR-RAS'!E163</f>
        <v>812190.95</v>
      </c>
      <c r="E159" s="1">
        <v>0</v>
      </c>
      <c r="F159" s="1">
        <v>0</v>
      </c>
      <c r="G159" s="2">
        <f t="shared" si="0"/>
        <v>398903.34260000003</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11852.890000000001</v>
      </c>
      <c r="D160" s="1">
        <f>'PR-RAS'!E164</f>
        <v>19156.230000000003</v>
      </c>
      <c r="E160" s="1">
        <v>0</v>
      </c>
      <c r="F160" s="1">
        <v>0</v>
      </c>
      <c r="G160" s="2">
        <f t="shared" si="0"/>
        <v>7976.2906500000008</v>
      </c>
      <c r="H160" s="2">
        <f t="shared" si="1"/>
        <v>0.34000000000196451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956.03</v>
      </c>
      <c r="D161" s="1">
        <f>'PR-RAS'!E165</f>
        <v>1502.1</v>
      </c>
      <c r="E161" s="1">
        <v>0</v>
      </c>
      <c r="F161" s="1">
        <v>0</v>
      </c>
      <c r="G161" s="2">
        <f t="shared" si="0"/>
        <v>633.63679999999999</v>
      </c>
      <c r="H161" s="2">
        <f t="shared" si="1"/>
        <v>0.12999999999988177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9409.36</v>
      </c>
      <c r="D162" s="1">
        <f>'PR-RAS'!E166</f>
        <v>14613.48</v>
      </c>
      <c r="E162" s="1">
        <v>0</v>
      </c>
      <c r="F162" s="1">
        <v>0</v>
      </c>
      <c r="G162" s="2">
        <f t="shared" si="0"/>
        <v>6220.4475199999997</v>
      </c>
      <c r="H162" s="2">
        <f t="shared" si="1"/>
        <v>0.84000000000014552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1487.5</v>
      </c>
      <c r="D163" s="1">
        <f>'PR-RAS'!E167</f>
        <v>1098</v>
      </c>
      <c r="E163" s="1">
        <v>0</v>
      </c>
      <c r="F163" s="1">
        <v>0</v>
      </c>
      <c r="G163" s="2">
        <f t="shared" si="0"/>
        <v>596.72699999999998</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1942.65</v>
      </c>
      <c r="E164" s="1">
        <v>0</v>
      </c>
      <c r="F164" s="1">
        <v>0</v>
      </c>
      <c r="G164" s="2">
        <f t="shared" si="0"/>
        <v>633.3039</v>
      </c>
      <c r="H164" s="2">
        <f t="shared" si="1"/>
        <v>0.34999999999990905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193640.63999999998</v>
      </c>
      <c r="D165" s="1">
        <f>'PR-RAS'!E169</f>
        <v>207660.44999999998</v>
      </c>
      <c r="E165" s="1">
        <v>0</v>
      </c>
      <c r="F165" s="1">
        <v>0</v>
      </c>
      <c r="G165" s="2">
        <f t="shared" si="0"/>
        <v>99869.692559999996</v>
      </c>
      <c r="H165" s="2">
        <f t="shared" si="1"/>
        <v>0.80999999999767169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9402.08</v>
      </c>
      <c r="D166" s="1">
        <f>'PR-RAS'!E170</f>
        <v>13572.98</v>
      </c>
      <c r="E166" s="1">
        <v>0</v>
      </c>
      <c r="F166" s="1">
        <v>0</v>
      </c>
      <c r="G166" s="2">
        <f t="shared" si="0"/>
        <v>6030.4266000000007</v>
      </c>
      <c r="H166" s="2">
        <f t="shared" si="1"/>
        <v>0.1000000000003638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17671.310000000001</v>
      </c>
      <c r="D167" s="1">
        <f>'PR-RAS'!E171</f>
        <v>27995.01</v>
      </c>
      <c r="E167" s="1">
        <v>0</v>
      </c>
      <c r="F167" s="1">
        <v>0</v>
      </c>
      <c r="G167" s="2">
        <f t="shared" si="0"/>
        <v>12227.780780000001</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148876.73000000001</v>
      </c>
      <c r="D168" s="1">
        <f>'PR-RAS'!E172</f>
        <v>136346.62</v>
      </c>
      <c r="E168" s="1">
        <v>0</v>
      </c>
      <c r="F168" s="1">
        <v>0</v>
      </c>
      <c r="G168" s="2">
        <f t="shared" si="0"/>
        <v>70402.184989999994</v>
      </c>
      <c r="H168" s="2">
        <f t="shared" si="1"/>
        <v>0.64999999999417923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14896.06</v>
      </c>
      <c r="D169" s="1">
        <f>'PR-RAS'!E173</f>
        <v>26257.69</v>
      </c>
      <c r="E169" s="1">
        <v>0</v>
      </c>
      <c r="F169" s="1">
        <v>0</v>
      </c>
      <c r="G169" s="2">
        <f t="shared" si="0"/>
        <v>11325.121920000001</v>
      </c>
      <c r="H169" s="2">
        <f t="shared" si="1"/>
        <v>0.37000000000080036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2666.43</v>
      </c>
      <c r="D170" s="1">
        <f>'PR-RAS'!E174</f>
        <v>2921.81</v>
      </c>
      <c r="E170" s="1">
        <v>0</v>
      </c>
      <c r="F170" s="1">
        <v>0</v>
      </c>
      <c r="G170" s="2">
        <f t="shared" si="0"/>
        <v>1438.1984499999999</v>
      </c>
      <c r="H170" s="2">
        <f t="shared" si="1"/>
        <v>0.61999999999989086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128.03</v>
      </c>
      <c r="D172" s="1">
        <f>'PR-RAS'!E176</f>
        <v>566.34</v>
      </c>
      <c r="E172" s="1">
        <v>0</v>
      </c>
      <c r="F172" s="1">
        <v>0</v>
      </c>
      <c r="G172" s="2">
        <f t="shared" si="0"/>
        <v>215.58141000000003</v>
      </c>
      <c r="H172" s="2">
        <f t="shared" si="1"/>
        <v>0.37000000000003297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586090.78</v>
      </c>
      <c r="D173" s="1">
        <f>'PR-RAS'!E177</f>
        <v>449458.22</v>
      </c>
      <c r="E173" s="1">
        <v>0</v>
      </c>
      <c r="F173" s="1">
        <v>0</v>
      </c>
      <c r="G173" s="2">
        <f t="shared" si="0"/>
        <v>255421.24183999997</v>
      </c>
      <c r="H173" s="2">
        <f t="shared" si="1"/>
        <v>0.43999999994412065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33453.230000000003</v>
      </c>
      <c r="D174" s="1">
        <f>'PR-RAS'!E178</f>
        <v>32843.68</v>
      </c>
      <c r="E174" s="1">
        <v>0</v>
      </c>
      <c r="F174" s="1">
        <v>0</v>
      </c>
      <c r="G174" s="2">
        <f t="shared" si="0"/>
        <v>17151.322069999998</v>
      </c>
      <c r="H174" s="2">
        <f t="shared" si="1"/>
        <v>0.55000000000291038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368925.92</v>
      </c>
      <c r="D175" s="1">
        <f>'PR-RAS'!E179</f>
        <v>206941.06</v>
      </c>
      <c r="E175" s="1">
        <v>0</v>
      </c>
      <c r="F175" s="1">
        <v>0</v>
      </c>
      <c r="G175" s="2">
        <f t="shared" si="0"/>
        <v>136208.59896</v>
      </c>
      <c r="H175" s="2">
        <f t="shared" si="1"/>
        <v>0.14000000001396984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30688</v>
      </c>
      <c r="D176" s="1">
        <f>'PR-RAS'!E180</f>
        <v>37887.06</v>
      </c>
      <c r="E176" s="1">
        <v>0</v>
      </c>
      <c r="F176" s="1">
        <v>0</v>
      </c>
      <c r="G176" s="2">
        <f t="shared" si="0"/>
        <v>18630.870999999999</v>
      </c>
      <c r="H176" s="2">
        <f t="shared" si="1"/>
        <v>5.9999999997671694E-2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39657.269999999997</v>
      </c>
      <c r="D177" s="1">
        <f>'PR-RAS'!E181</f>
        <v>45057.65</v>
      </c>
      <c r="E177" s="1">
        <v>0</v>
      </c>
      <c r="F177" s="1">
        <v>0</v>
      </c>
      <c r="G177" s="2">
        <f t="shared" si="0"/>
        <v>22839.972320000001</v>
      </c>
      <c r="H177" s="2">
        <f t="shared" si="1"/>
        <v>0.61999999999534339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2866.45</v>
      </c>
      <c r="D178" s="1">
        <f>'PR-RAS'!E182</f>
        <v>28469.53</v>
      </c>
      <c r="E178" s="1">
        <v>0</v>
      </c>
      <c r="F178" s="1">
        <v>0</v>
      </c>
      <c r="G178" s="2">
        <f t="shared" si="0"/>
        <v>10585.575269999999</v>
      </c>
      <c r="H178" s="2">
        <f t="shared" si="1"/>
        <v>0.92000000000098225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934.88</v>
      </c>
      <c r="D179" s="1">
        <f>'PR-RAS'!E183</f>
        <v>0</v>
      </c>
      <c r="E179" s="1">
        <v>0</v>
      </c>
      <c r="F179" s="1">
        <v>0</v>
      </c>
      <c r="G179" s="2">
        <f t="shared" si="0"/>
        <v>166.40863999999999</v>
      </c>
      <c r="H179" s="2">
        <f t="shared" si="1"/>
        <v>0.12000000000000455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72094.16</v>
      </c>
      <c r="D180" s="1">
        <f>'PR-RAS'!E184</f>
        <v>47407.65</v>
      </c>
      <c r="E180" s="1">
        <v>0</v>
      </c>
      <c r="F180" s="1">
        <v>0</v>
      </c>
      <c r="G180" s="2">
        <f t="shared" si="0"/>
        <v>29876.793340000004</v>
      </c>
      <c r="H180" s="2">
        <f t="shared" si="1"/>
        <v>0.51000000000203727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8394.18</v>
      </c>
      <c r="D181" s="1">
        <f>'PR-RAS'!E185</f>
        <v>9427.17</v>
      </c>
      <c r="E181" s="1">
        <v>0</v>
      </c>
      <c r="F181" s="1">
        <v>0</v>
      </c>
      <c r="G181" s="2">
        <f t="shared" si="0"/>
        <v>4904.7335999999996</v>
      </c>
      <c r="H181" s="2">
        <f t="shared" si="1"/>
        <v>0.3500000000003638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29076.69</v>
      </c>
      <c r="D182" s="1">
        <f>'PR-RAS'!E186</f>
        <v>41424.42</v>
      </c>
      <c r="E182" s="1">
        <v>0</v>
      </c>
      <c r="F182" s="1">
        <v>0</v>
      </c>
      <c r="G182" s="2">
        <f t="shared" si="0"/>
        <v>20258.520929999999</v>
      </c>
      <c r="H182" s="2">
        <f t="shared" si="1"/>
        <v>0.72999999999956344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1311.69</v>
      </c>
      <c r="D183" s="1">
        <f>'PR-RAS'!E187</f>
        <v>93.42</v>
      </c>
      <c r="E183" s="1">
        <v>0</v>
      </c>
      <c r="F183" s="1">
        <v>0</v>
      </c>
      <c r="G183" s="2">
        <f t="shared" si="0"/>
        <v>272.73246</v>
      </c>
      <c r="H183" s="2">
        <f t="shared" si="1"/>
        <v>0.72999999999994714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107426.8</v>
      </c>
      <c r="D184" s="1">
        <f>'PR-RAS'!E188</f>
        <v>135822.63</v>
      </c>
      <c r="E184" s="1">
        <v>0</v>
      </c>
      <c r="F184" s="1">
        <v>0</v>
      </c>
      <c r="G184" s="2">
        <f t="shared" si="0"/>
        <v>69370.186979999999</v>
      </c>
      <c r="H184" s="2">
        <f t="shared" si="1"/>
        <v>0.569999999992433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5355.5</v>
      </c>
      <c r="D185" s="1">
        <f>'PR-RAS'!E189</f>
        <v>4061.98</v>
      </c>
      <c r="E185" s="1">
        <v>0</v>
      </c>
      <c r="F185" s="1">
        <v>0</v>
      </c>
      <c r="G185" s="2">
        <f t="shared" si="0"/>
        <v>2480.22064</v>
      </c>
      <c r="H185" s="2">
        <f t="shared" si="1"/>
        <v>0.51999999999998181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6253.77</v>
      </c>
      <c r="D186" s="1">
        <f>'PR-RAS'!E190</f>
        <v>12371.94</v>
      </c>
      <c r="E186" s="1">
        <v>0</v>
      </c>
      <c r="F186" s="1">
        <v>0</v>
      </c>
      <c r="G186" s="2">
        <f t="shared" si="0"/>
        <v>5734.5652500000006</v>
      </c>
      <c r="H186" s="2">
        <f t="shared" si="1"/>
        <v>0.28999999999905413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21310.65</v>
      </c>
      <c r="D187" s="1">
        <f>'PR-RAS'!E191</f>
        <v>23448.55</v>
      </c>
      <c r="E187" s="1">
        <v>0</v>
      </c>
      <c r="F187" s="1">
        <v>0</v>
      </c>
      <c r="G187" s="2">
        <f t="shared" si="0"/>
        <v>12686.6415</v>
      </c>
      <c r="H187" s="2">
        <f t="shared" si="1"/>
        <v>0.7999999999992724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1414.32</v>
      </c>
      <c r="D188" s="1">
        <f>'PR-RAS'!E192</f>
        <v>2465.85</v>
      </c>
      <c r="E188" s="1">
        <v>0</v>
      </c>
      <c r="F188" s="1">
        <v>0</v>
      </c>
      <c r="G188" s="2">
        <f t="shared" si="0"/>
        <v>1186.7057399999999</v>
      </c>
      <c r="H188" s="2">
        <f t="shared" si="1"/>
        <v>0.47000000000002728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15475.73</v>
      </c>
      <c r="D189" s="1">
        <f>'PR-RAS'!E193</f>
        <v>15440.4</v>
      </c>
      <c r="E189" s="1">
        <v>0</v>
      </c>
      <c r="F189" s="1">
        <v>0</v>
      </c>
      <c r="G189" s="2">
        <f t="shared" si="0"/>
        <v>8715.0276400000002</v>
      </c>
      <c r="H189" s="2">
        <f t="shared" si="1"/>
        <v>0.67000000000007276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106.51</v>
      </c>
      <c r="E190" s="1">
        <v>0</v>
      </c>
      <c r="F190" s="1">
        <v>0</v>
      </c>
      <c r="G190" s="2">
        <f t="shared" si="0"/>
        <v>40.260780000000004</v>
      </c>
      <c r="H190" s="2">
        <f t="shared" si="1"/>
        <v>0.48999999999999488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57616.83</v>
      </c>
      <c r="D191" s="1">
        <f>'PR-RAS'!E195</f>
        <v>77927.399999999994</v>
      </c>
      <c r="E191" s="1">
        <v>0</v>
      </c>
      <c r="F191" s="1">
        <v>0</v>
      </c>
      <c r="G191" s="2">
        <f t="shared" si="0"/>
        <v>40559.609700000001</v>
      </c>
      <c r="H191" s="2">
        <f t="shared" si="1"/>
        <v>0.569999999992433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8010.69</v>
      </c>
      <c r="D192" s="1">
        <f>'PR-RAS'!E196</f>
        <v>15560.05</v>
      </c>
      <c r="E192" s="1">
        <v>0</v>
      </c>
      <c r="F192" s="1">
        <v>0</v>
      </c>
      <c r="G192" s="2">
        <f t="shared" si="0"/>
        <v>7473.9808900000007</v>
      </c>
      <c r="H192" s="2">
        <f t="shared" si="1"/>
        <v>0.35999999999967258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673.41</v>
      </c>
      <c r="D198" s="1">
        <f>'PR-RAS'!E202</f>
        <v>7345.64</v>
      </c>
      <c r="E198" s="1">
        <v>0</v>
      </c>
      <c r="F198" s="1">
        <v>0</v>
      </c>
      <c r="G198" s="2">
        <f t="shared" si="0"/>
        <v>3026.8439300000005</v>
      </c>
      <c r="H198" s="2">
        <f t="shared" si="1"/>
        <v>0.76999999999964075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673.41</v>
      </c>
      <c r="D201" s="1">
        <f>'PR-RAS'!E205</f>
        <v>7345.64</v>
      </c>
      <c r="E201" s="1">
        <v>0</v>
      </c>
      <c r="F201" s="1">
        <v>0</v>
      </c>
      <c r="G201" s="2">
        <f t="shared" si="0"/>
        <v>3072.9380000000001</v>
      </c>
      <c r="H201" s="2">
        <f t="shared" si="1"/>
        <v>0.76999999999964075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7337.28</v>
      </c>
      <c r="D206" s="1">
        <f>'PR-RAS'!E210</f>
        <v>8214.41</v>
      </c>
      <c r="E206" s="1">
        <v>0</v>
      </c>
      <c r="F206" s="1">
        <v>0</v>
      </c>
      <c r="G206" s="2">
        <f t="shared" si="0"/>
        <v>4872.0504999999994</v>
      </c>
      <c r="H206" s="2">
        <f t="shared" si="1"/>
        <v>0.68999999999959982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4125.4799999999996</v>
      </c>
      <c r="D207" s="1">
        <f>'PR-RAS'!E211</f>
        <v>4104</v>
      </c>
      <c r="E207" s="1">
        <v>0</v>
      </c>
      <c r="F207" s="1">
        <v>0</v>
      </c>
      <c r="G207" s="2">
        <f t="shared" si="0"/>
        <v>2540.69688</v>
      </c>
      <c r="H207" s="2">
        <f t="shared" si="1"/>
        <v>0.47999999999956344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1.76</v>
      </c>
      <c r="D209" s="1">
        <f>'PR-RAS'!E213</f>
        <v>0</v>
      </c>
      <c r="E209" s="1">
        <v>0</v>
      </c>
      <c r="F209" s="1">
        <v>0</v>
      </c>
      <c r="G209" s="2">
        <f t="shared" si="0"/>
        <v>0.36607999999999996</v>
      </c>
      <c r="H209" s="2">
        <f t="shared" si="1"/>
        <v>0.24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3210.04</v>
      </c>
      <c r="D210" s="1">
        <f>'PR-RAS'!E214</f>
        <v>4110.41</v>
      </c>
      <c r="E210" s="1">
        <v>0</v>
      </c>
      <c r="F210" s="1">
        <v>0</v>
      </c>
      <c r="G210" s="2">
        <f t="shared" si="0"/>
        <v>2389.0497399999999</v>
      </c>
      <c r="H210" s="2">
        <f t="shared" si="1"/>
        <v>0.4499999999998181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36612.370000000003</v>
      </c>
      <c r="D211" s="1">
        <f>'PR-RAS'!E215</f>
        <v>118540</v>
      </c>
      <c r="E211" s="1">
        <v>0</v>
      </c>
      <c r="F211" s="1">
        <v>0</v>
      </c>
      <c r="G211" s="2">
        <f t="shared" si="0"/>
        <v>57475.397699999994</v>
      </c>
      <c r="H211" s="2">
        <f t="shared" si="1"/>
        <v>0.37000000000261934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35586.639999999999</v>
      </c>
      <c r="D212" s="1">
        <f>'PR-RAS'!E216</f>
        <v>118540</v>
      </c>
      <c r="E212" s="1">
        <v>0</v>
      </c>
      <c r="F212" s="1">
        <v>0</v>
      </c>
      <c r="G212" s="2">
        <f t="shared" si="0"/>
        <v>57532.661039999999</v>
      </c>
      <c r="H212" s="2">
        <f t="shared" si="1"/>
        <v>0.36000000000058208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35586.639999999999</v>
      </c>
      <c r="D214" s="1">
        <f>'PR-RAS'!E218</f>
        <v>118540</v>
      </c>
      <c r="E214" s="1">
        <v>0</v>
      </c>
      <c r="F214" s="1">
        <v>0</v>
      </c>
      <c r="G214" s="2">
        <f t="shared" si="0"/>
        <v>58077.994319999998</v>
      </c>
      <c r="H214" s="2">
        <f t="shared" si="1"/>
        <v>0.36000000000058208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1025.73</v>
      </c>
      <c r="D215" s="1">
        <f>'PR-RAS'!E219</f>
        <v>0</v>
      </c>
      <c r="E215" s="1">
        <v>0</v>
      </c>
      <c r="F215" s="1">
        <v>0</v>
      </c>
      <c r="G215" s="2">
        <f t="shared" si="0"/>
        <v>219.50622000000001</v>
      </c>
      <c r="H215" s="2">
        <f t="shared" si="1"/>
        <v>0.26999999999998181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1025.73</v>
      </c>
      <c r="D217" s="1">
        <f>'PR-RAS'!E221</f>
        <v>0</v>
      </c>
      <c r="E217" s="1">
        <v>0</v>
      </c>
      <c r="F217" s="1">
        <v>0</v>
      </c>
      <c r="G217" s="2">
        <f t="shared" si="0"/>
        <v>221.55768</v>
      </c>
      <c r="H217" s="2">
        <f t="shared" si="1"/>
        <v>0.26999999999998181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1233035.1299999999</v>
      </c>
      <c r="D220" s="1">
        <f>'PR-RAS'!E224</f>
        <v>1125670.52</v>
      </c>
      <c r="E220" s="1">
        <v>0</v>
      </c>
      <c r="F220" s="1">
        <v>0</v>
      </c>
      <c r="G220" s="2">
        <f t="shared" si="0"/>
        <v>763078.38122999994</v>
      </c>
      <c r="H220" s="2">
        <f t="shared" si="1"/>
        <v>0.60999999986961484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43243.199999999997</v>
      </c>
      <c r="D227" s="1">
        <f>'PR-RAS'!E231</f>
        <v>146136.88</v>
      </c>
      <c r="E227" s="1">
        <v>0</v>
      </c>
      <c r="F227" s="1">
        <v>0</v>
      </c>
      <c r="G227" s="2">
        <f t="shared" si="0"/>
        <v>75826.83296</v>
      </c>
      <c r="H227" s="2">
        <f t="shared" si="1"/>
        <v>0.319999999992433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16786.02</v>
      </c>
      <c r="D228" s="1">
        <f>'PR-RAS'!E232</f>
        <v>38595.69</v>
      </c>
      <c r="E228" s="1">
        <v>0</v>
      </c>
      <c r="F228" s="1">
        <v>0</v>
      </c>
      <c r="G228" s="2">
        <f t="shared" si="0"/>
        <v>21332.869800000004</v>
      </c>
      <c r="H228" s="2">
        <f t="shared" si="1"/>
        <v>0.32999999999810825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26457.18</v>
      </c>
      <c r="D229" s="1">
        <f>'PR-RAS'!E233</f>
        <v>107541.19</v>
      </c>
      <c r="E229" s="1">
        <v>0</v>
      </c>
      <c r="F229" s="1">
        <v>0</v>
      </c>
      <c r="G229" s="2">
        <f t="shared" si="0"/>
        <v>55071.019680000005</v>
      </c>
      <c r="H229" s="2">
        <f t="shared" si="1"/>
        <v>0.37000000000261934</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4673.16</v>
      </c>
      <c r="E232" s="1">
        <v>0</v>
      </c>
      <c r="F232" s="1">
        <v>0</v>
      </c>
      <c r="G232" s="2">
        <f t="shared" si="0"/>
        <v>2158.9999200000002</v>
      </c>
      <c r="H232" s="2">
        <f t="shared" si="1"/>
        <v>0.15999999999985448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4673.16</v>
      </c>
      <c r="E234" s="1">
        <v>0</v>
      </c>
      <c r="F234" s="1">
        <v>0</v>
      </c>
      <c r="G234" s="2">
        <f t="shared" si="0"/>
        <v>2177.69256</v>
      </c>
      <c r="H234" s="2">
        <f t="shared" si="1"/>
        <v>0.15999999999985448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428355.61</v>
      </c>
      <c r="D236" s="1">
        <f>'PR-RAS'!E240</f>
        <v>928878.28</v>
      </c>
      <c r="E236" s="1">
        <v>0</v>
      </c>
      <c r="F236" s="1">
        <v>0</v>
      </c>
      <c r="G236" s="2">
        <f t="shared" si="0"/>
        <v>537236.35994999995</v>
      </c>
      <c r="H236" s="2">
        <f t="shared" si="1"/>
        <v>0.67000000004190952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428355.61</v>
      </c>
      <c r="D237" s="1">
        <f>'PR-RAS'!E241</f>
        <v>910354</v>
      </c>
      <c r="E237" s="1">
        <v>0</v>
      </c>
      <c r="F237" s="1">
        <v>0</v>
      </c>
      <c r="G237" s="2">
        <f t="shared" si="0"/>
        <v>530779.01195999992</v>
      </c>
      <c r="H237" s="2">
        <f t="shared" si="1"/>
        <v>0.39000000001396984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18524.28</v>
      </c>
      <c r="E238" s="1">
        <v>0</v>
      </c>
      <c r="F238" s="1">
        <v>0</v>
      </c>
      <c r="G238" s="2">
        <f t="shared" si="0"/>
        <v>8780.5087199999998</v>
      </c>
      <c r="H238" s="2">
        <f t="shared" si="1"/>
        <v>0.27999999999883585</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761436.32</v>
      </c>
      <c r="D240" s="1">
        <f>'PR-RAS'!E244</f>
        <v>45982.2</v>
      </c>
      <c r="E240" s="1">
        <v>0</v>
      </c>
      <c r="F240" s="1">
        <v>0</v>
      </c>
      <c r="G240" s="2">
        <f t="shared" si="0"/>
        <v>203962.77208</v>
      </c>
      <c r="H240" s="2">
        <f t="shared" si="1"/>
        <v>0.51999999994586688</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67683</v>
      </c>
      <c r="D241" s="1">
        <f>'PR-RAS'!E245</f>
        <v>44069.7</v>
      </c>
      <c r="E241" s="1">
        <v>0</v>
      </c>
      <c r="F241" s="1">
        <v>0</v>
      </c>
      <c r="G241" s="2">
        <f t="shared" si="0"/>
        <v>37397.375999999997</v>
      </c>
      <c r="H241" s="2">
        <f t="shared" si="1"/>
        <v>0.30000000000291038</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693753.32</v>
      </c>
      <c r="D242" s="1">
        <f>'PR-RAS'!E246</f>
        <v>1912.5</v>
      </c>
      <c r="E242" s="1">
        <v>0</v>
      </c>
      <c r="F242" s="1">
        <v>0</v>
      </c>
      <c r="G242" s="2">
        <f t="shared" si="0"/>
        <v>168116.37511999998</v>
      </c>
      <c r="H242" s="2">
        <f t="shared" si="1"/>
        <v>0.81999999994877726</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105650.33</v>
      </c>
      <c r="D248" s="1">
        <f>'PR-RAS'!E252</f>
        <v>123704.23999999999</v>
      </c>
      <c r="E248" s="1">
        <v>0</v>
      </c>
      <c r="F248" s="1">
        <v>0</v>
      </c>
      <c r="G248" s="2">
        <f t="shared" si="0"/>
        <v>87205.526069999993</v>
      </c>
      <c r="H248" s="2">
        <f t="shared" si="1"/>
        <v>0.569999999992433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105650.33</v>
      </c>
      <c r="D255" s="1">
        <f>'PR-RAS'!E259</f>
        <v>123704.23999999999</v>
      </c>
      <c r="E255" s="1">
        <v>0</v>
      </c>
      <c r="F255" s="1">
        <v>0</v>
      </c>
      <c r="G255" s="2">
        <f t="shared" si="0"/>
        <v>89676.937739999994</v>
      </c>
      <c r="H255" s="2">
        <f t="shared" si="1"/>
        <v>0.569999999992433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91307.14</v>
      </c>
      <c r="D256" s="1">
        <f>'PR-RAS'!E260</f>
        <v>106046.64</v>
      </c>
      <c r="E256" s="1">
        <v>0</v>
      </c>
      <c r="F256" s="1">
        <v>0</v>
      </c>
      <c r="G256" s="2">
        <f t="shared" si="0"/>
        <v>77367.107099999994</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14343.19</v>
      </c>
      <c r="D257" s="1">
        <f>'PR-RAS'!E261</f>
        <v>17657.599999999999</v>
      </c>
      <c r="E257" s="1">
        <v>0</v>
      </c>
      <c r="F257" s="1">
        <v>0</v>
      </c>
      <c r="G257" s="2">
        <f t="shared" si="0"/>
        <v>12712.547839999999</v>
      </c>
      <c r="H257" s="2">
        <f t="shared" si="1"/>
        <v>0.59000000000196451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636804.59000000008</v>
      </c>
      <c r="D259" s="1">
        <f>'PR-RAS'!E263</f>
        <v>580335.27999999991</v>
      </c>
      <c r="E259" s="1">
        <v>0</v>
      </c>
      <c r="F259" s="1">
        <v>0</v>
      </c>
      <c r="G259" s="2">
        <f t="shared" si="0"/>
        <v>463748.58869999996</v>
      </c>
      <c r="H259" s="2">
        <f t="shared" si="1"/>
        <v>0.68999999982770532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258103.34999999998</v>
      </c>
      <c r="D260" s="1">
        <f>'PR-RAS'!E264</f>
        <v>284937.84999999998</v>
      </c>
      <c r="E260" s="1">
        <v>0</v>
      </c>
      <c r="F260" s="1">
        <v>0</v>
      </c>
      <c r="G260" s="2">
        <f t="shared" si="0"/>
        <v>214446.57394999999</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251616.49</v>
      </c>
      <c r="D261" s="1">
        <f>'PR-RAS'!E265</f>
        <v>280289.15999999997</v>
      </c>
      <c r="E261" s="1">
        <v>0</v>
      </c>
      <c r="F261" s="1">
        <v>0</v>
      </c>
      <c r="G261" s="2">
        <f t="shared" si="0"/>
        <v>211170.65059999999</v>
      </c>
      <c r="H261" s="2">
        <f t="shared" si="1"/>
        <v>0.6499999999650754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6486.86</v>
      </c>
      <c r="D263" s="1">
        <f>'PR-RAS'!E267</f>
        <v>4648.6899999999996</v>
      </c>
      <c r="E263" s="1">
        <v>0</v>
      </c>
      <c r="F263" s="1">
        <v>0</v>
      </c>
      <c r="G263" s="2">
        <f t="shared" si="0"/>
        <v>4135.4708799999999</v>
      </c>
      <c r="H263" s="2">
        <f t="shared" si="1"/>
        <v>0.4500000000007276</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9591.19</v>
      </c>
      <c r="D264" s="1">
        <f>'PR-RAS'!E268</f>
        <v>244986.08</v>
      </c>
      <c r="E264" s="1">
        <v>0</v>
      </c>
      <c r="F264" s="1">
        <v>0</v>
      </c>
      <c r="G264" s="2">
        <f t="shared" si="0"/>
        <v>131385.16105</v>
      </c>
      <c r="H264" s="2">
        <f t="shared" si="1"/>
        <v>0.26999999998770363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9591.19</v>
      </c>
      <c r="D265" s="1">
        <f>'PR-RAS'!E269</f>
        <v>1850</v>
      </c>
      <c r="E265" s="1">
        <v>0</v>
      </c>
      <c r="F265" s="1">
        <v>0</v>
      </c>
      <c r="G265" s="2">
        <f t="shared" ref="G265:G521" si="8">(B265/1000)*(C265*1+D265*2)</f>
        <v>3508.8741600000003</v>
      </c>
      <c r="H265" s="2">
        <f t="shared" ref="H265:H521" si="9">ABS(C265-ROUND(C265,0))+ABS(D265-ROUND(D265,0))</f>
        <v>0.19000000000050932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243136.08</v>
      </c>
      <c r="E267" s="1">
        <v>0</v>
      </c>
      <c r="F267" s="1">
        <v>0</v>
      </c>
      <c r="G267" s="2">
        <f t="shared" si="8"/>
        <v>129348.39456</v>
      </c>
      <c r="H267" s="2">
        <f t="shared" si="9"/>
        <v>7.9999999987194315E-2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478.32</v>
      </c>
      <c r="D269" s="1">
        <f>'PR-RAS'!E273</f>
        <v>1770.28</v>
      </c>
      <c r="E269" s="1">
        <v>0</v>
      </c>
      <c r="F269" s="1">
        <v>0</v>
      </c>
      <c r="G269" s="2">
        <f t="shared" si="8"/>
        <v>1077.0598400000001</v>
      </c>
      <c r="H269" s="2">
        <f t="shared" si="9"/>
        <v>0.59999999999996589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1770.28</v>
      </c>
      <c r="E270" s="1">
        <v>0</v>
      </c>
      <c r="F270" s="1">
        <v>0</v>
      </c>
      <c r="G270" s="2">
        <f t="shared" si="8"/>
        <v>952.41064000000006</v>
      </c>
      <c r="H270" s="2">
        <f t="shared" si="9"/>
        <v>0.27999999999997272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478.32</v>
      </c>
      <c r="D273" s="1">
        <f>'PR-RAS'!E277</f>
        <v>0</v>
      </c>
      <c r="E273" s="1">
        <v>0</v>
      </c>
      <c r="F273" s="1">
        <v>0</v>
      </c>
      <c r="G273" s="2">
        <f t="shared" si="8"/>
        <v>130.10304000000002</v>
      </c>
      <c r="H273" s="2">
        <f t="shared" si="9"/>
        <v>0.31999999999999318</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368631.73000000004</v>
      </c>
      <c r="D275" s="1">
        <f>'PR-RAS'!E279</f>
        <v>48641.07</v>
      </c>
      <c r="E275" s="1">
        <v>0</v>
      </c>
      <c r="F275" s="1">
        <v>0</v>
      </c>
      <c r="G275" s="2">
        <f t="shared" si="8"/>
        <v>127660.40038000002</v>
      </c>
      <c r="H275" s="2">
        <f t="shared" si="9"/>
        <v>0.33999999996012775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316718.08000000002</v>
      </c>
      <c r="D276" s="1">
        <f>'PR-RAS'!E280</f>
        <v>34643.360000000001</v>
      </c>
      <c r="E276" s="1">
        <v>0</v>
      </c>
      <c r="F276" s="1">
        <v>0</v>
      </c>
      <c r="G276" s="2">
        <f t="shared" si="8"/>
        <v>106151.32000000002</v>
      </c>
      <c r="H276" s="2">
        <f t="shared" si="9"/>
        <v>0.44000000001688022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51913.65</v>
      </c>
      <c r="D278" s="1">
        <f>'PR-RAS'!E282</f>
        <v>13997.71</v>
      </c>
      <c r="E278" s="1">
        <v>0</v>
      </c>
      <c r="F278" s="1">
        <v>0</v>
      </c>
      <c r="G278" s="2">
        <f t="shared" si="8"/>
        <v>22134.812390000003</v>
      </c>
      <c r="H278" s="2">
        <f t="shared" si="9"/>
        <v>0.63999999999941792</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3204386.59</v>
      </c>
      <c r="D285" s="1">
        <f>'PR-RAS'!E289</f>
        <v>3439395.4600000004</v>
      </c>
      <c r="E285" s="1">
        <v>0</v>
      </c>
      <c r="F285" s="1">
        <v>0</v>
      </c>
      <c r="G285" s="2">
        <f t="shared" si="8"/>
        <v>2863622.4128400004</v>
      </c>
      <c r="H285" s="2">
        <f t="shared" si="9"/>
        <v>0.87000000057742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2202167.5200000005</v>
      </c>
      <c r="D286" s="1">
        <f>'PR-RAS'!E290</f>
        <v>2654296.1999999997</v>
      </c>
      <c r="E286" s="1">
        <v>0</v>
      </c>
      <c r="F286" s="1">
        <v>0</v>
      </c>
      <c r="G286" s="2">
        <f t="shared" si="8"/>
        <v>2140566.5771999997</v>
      </c>
      <c r="H286" s="2">
        <f t="shared" si="9"/>
        <v>0.67999999923631549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7399727.5899999999</v>
      </c>
      <c r="D288" s="1">
        <f>'PR-RAS'!E292</f>
        <v>8208408.71</v>
      </c>
      <c r="E288" s="1">
        <v>0</v>
      </c>
      <c r="F288" s="1">
        <v>0</v>
      </c>
      <c r="G288" s="2">
        <f t="shared" si="8"/>
        <v>6835348.4178699991</v>
      </c>
      <c r="H288" s="2">
        <f t="shared" si="9"/>
        <v>0.70000000018626451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394961.37</v>
      </c>
      <c r="D290" s="1">
        <f>'PR-RAS'!E294</f>
        <v>749656.66000000015</v>
      </c>
      <c r="E290" s="1">
        <v>0</v>
      </c>
      <c r="F290" s="1">
        <v>0</v>
      </c>
      <c r="G290" s="2">
        <f t="shared" si="8"/>
        <v>547445.3854100001</v>
      </c>
      <c r="H290" s="2">
        <f t="shared" si="9"/>
        <v>0.70999999984633178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7476.56</v>
      </c>
      <c r="D291" s="1">
        <f>'PR-RAS'!E295</f>
        <v>12402.560000000005</v>
      </c>
      <c r="E291" s="1">
        <v>0</v>
      </c>
      <c r="F291" s="1">
        <v>0</v>
      </c>
      <c r="G291" s="2">
        <f t="shared" si="8"/>
        <v>9361.6872000000021</v>
      </c>
      <c r="H291" s="2">
        <f t="shared" si="9"/>
        <v>0.87999999999465217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37320.340000000004</v>
      </c>
      <c r="D293" s="1">
        <f>'PR-RAS'!E298</f>
        <v>21027.760000000002</v>
      </c>
      <c r="E293" s="1">
        <v>0</v>
      </c>
      <c r="F293" s="1">
        <v>0</v>
      </c>
      <c r="G293" s="2">
        <f t="shared" si="8"/>
        <v>23177.751120000004</v>
      </c>
      <c r="H293" s="2">
        <f t="shared" si="9"/>
        <v>0.58000000000174623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1645.53</v>
      </c>
      <c r="D294" s="1">
        <f>'PR-RAS'!E299</f>
        <v>6786.35</v>
      </c>
      <c r="E294" s="1">
        <v>0</v>
      </c>
      <c r="F294" s="1">
        <v>0</v>
      </c>
      <c r="G294" s="2">
        <f t="shared" si="8"/>
        <v>4458.94139</v>
      </c>
      <c r="H294" s="2">
        <f t="shared" si="9"/>
        <v>0.82000000000039108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1645.53</v>
      </c>
      <c r="D295" s="1">
        <f>'PR-RAS'!E300</f>
        <v>6786.35</v>
      </c>
      <c r="E295" s="1">
        <v>0</v>
      </c>
      <c r="F295" s="1">
        <v>0</v>
      </c>
      <c r="G295" s="2">
        <f t="shared" si="8"/>
        <v>4474.1596200000004</v>
      </c>
      <c r="H295" s="2">
        <f t="shared" si="9"/>
        <v>0.82000000000039108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1645.53</v>
      </c>
      <c r="D296" s="1">
        <f>'PR-RAS'!E301</f>
        <v>6786.35</v>
      </c>
      <c r="E296" s="1">
        <v>0</v>
      </c>
      <c r="F296" s="1">
        <v>0</v>
      </c>
      <c r="G296" s="2">
        <f t="shared" si="8"/>
        <v>4489.3778499999999</v>
      </c>
      <c r="H296" s="2">
        <f t="shared" si="9"/>
        <v>0.82000000000039108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35674.810000000005</v>
      </c>
      <c r="D306" s="1">
        <f>'PR-RAS'!E311</f>
        <v>14241.41</v>
      </c>
      <c r="E306" s="1">
        <v>0</v>
      </c>
      <c r="F306" s="1">
        <v>0</v>
      </c>
      <c r="G306" s="2">
        <f t="shared" si="8"/>
        <v>19568.077150000001</v>
      </c>
      <c r="H306" s="2">
        <f t="shared" si="9"/>
        <v>0.59999999999490683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35674.810000000005</v>
      </c>
      <c r="D307" s="1">
        <f>'PR-RAS'!E312</f>
        <v>14241.41</v>
      </c>
      <c r="E307" s="1">
        <v>0</v>
      </c>
      <c r="F307" s="1">
        <v>0</v>
      </c>
      <c r="G307" s="2">
        <f t="shared" si="8"/>
        <v>19632.234780000003</v>
      </c>
      <c r="H307" s="2">
        <f t="shared" si="9"/>
        <v>0.59999999999490683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269.58</v>
      </c>
      <c r="D308" s="1">
        <f>'PR-RAS'!E313</f>
        <v>14241.41</v>
      </c>
      <c r="E308" s="1">
        <v>0</v>
      </c>
      <c r="F308" s="1">
        <v>0</v>
      </c>
      <c r="G308" s="2">
        <f t="shared" si="8"/>
        <v>8826.9868000000006</v>
      </c>
      <c r="H308" s="2">
        <f t="shared" si="9"/>
        <v>0.8299999999998704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35405.230000000003</v>
      </c>
      <c r="D309" s="1">
        <f>'PR-RAS'!E314</f>
        <v>0</v>
      </c>
      <c r="E309" s="1">
        <v>0</v>
      </c>
      <c r="F309" s="1">
        <v>0</v>
      </c>
      <c r="G309" s="2">
        <f t="shared" si="8"/>
        <v>10904.81084</v>
      </c>
      <c r="H309" s="2">
        <f t="shared" si="9"/>
        <v>0.23000000000320142</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1237556.2000000002</v>
      </c>
      <c r="D345" s="1">
        <f>'PR-RAS'!E350</f>
        <v>2248851.4500000002</v>
      </c>
      <c r="E345" s="1">
        <v>0</v>
      </c>
      <c r="F345" s="1">
        <v>0</v>
      </c>
      <c r="G345" s="2">
        <f t="shared" si="8"/>
        <v>1972929.1304000001</v>
      </c>
      <c r="H345" s="2">
        <f t="shared" si="9"/>
        <v>0.65000000037252903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78940.55</v>
      </c>
      <c r="D346" s="1">
        <f>'PR-RAS'!E351</f>
        <v>35461.49</v>
      </c>
      <c r="E346" s="1">
        <v>0</v>
      </c>
      <c r="F346" s="1">
        <v>0</v>
      </c>
      <c r="G346" s="2">
        <f t="shared" si="8"/>
        <v>51702.917849999998</v>
      </c>
      <c r="H346" s="2">
        <f t="shared" si="9"/>
        <v>0.93999999999505235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71427.540000000008</v>
      </c>
      <c r="D347" s="1">
        <f>'PR-RAS'!E352</f>
        <v>35461.49</v>
      </c>
      <c r="E347" s="1">
        <v>0</v>
      </c>
      <c r="F347" s="1">
        <v>0</v>
      </c>
      <c r="G347" s="2">
        <f t="shared" si="8"/>
        <v>49253.279920000001</v>
      </c>
      <c r="H347" s="2">
        <f t="shared" si="9"/>
        <v>0.94999999998981366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50663.11</v>
      </c>
      <c r="D348" s="1">
        <f>'PR-RAS'!E353</f>
        <v>2607.7399999999998</v>
      </c>
      <c r="E348" s="1">
        <v>0</v>
      </c>
      <c r="F348" s="1">
        <v>0</v>
      </c>
      <c r="G348" s="2">
        <f t="shared" si="8"/>
        <v>19389.870729999999</v>
      </c>
      <c r="H348" s="2">
        <f t="shared" si="9"/>
        <v>0.37000000000080036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20764.43</v>
      </c>
      <c r="D350" s="1">
        <f>'PR-RAS'!E355</f>
        <v>32853.75</v>
      </c>
      <c r="E350" s="1">
        <v>0</v>
      </c>
      <c r="F350" s="1">
        <v>0</v>
      </c>
      <c r="G350" s="2">
        <f t="shared" si="8"/>
        <v>30178.703569999994</v>
      </c>
      <c r="H350" s="2">
        <f t="shared" si="9"/>
        <v>0.68000000000029104</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7513.01</v>
      </c>
      <c r="D351" s="1">
        <f>'PR-RAS'!E356</f>
        <v>0</v>
      </c>
      <c r="E351" s="1">
        <v>0</v>
      </c>
      <c r="F351" s="1">
        <v>0</v>
      </c>
      <c r="G351" s="2">
        <f t="shared" si="8"/>
        <v>2629.5535</v>
      </c>
      <c r="H351" s="2">
        <f t="shared" si="9"/>
        <v>1.0000000000218279E-2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7513.01</v>
      </c>
      <c r="D355" s="1">
        <f>'PR-RAS'!E360</f>
        <v>0</v>
      </c>
      <c r="E355" s="1">
        <v>0</v>
      </c>
      <c r="F355" s="1">
        <v>0</v>
      </c>
      <c r="G355" s="2">
        <f t="shared" si="8"/>
        <v>2659.60554</v>
      </c>
      <c r="H355" s="2">
        <f t="shared" si="9"/>
        <v>1.0000000000218279E-2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848420.88</v>
      </c>
      <c r="D358" s="1">
        <f>'PR-RAS'!E363</f>
        <v>1595407.8</v>
      </c>
      <c r="E358" s="1">
        <v>0</v>
      </c>
      <c r="F358" s="1">
        <v>0</v>
      </c>
      <c r="G358" s="2">
        <f t="shared" si="8"/>
        <v>1442007.4233599999</v>
      </c>
      <c r="H358" s="2">
        <f t="shared" si="9"/>
        <v>0.31999999994877726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813417.8</v>
      </c>
      <c r="D359" s="1">
        <f>'PR-RAS'!E364</f>
        <v>1385035.03</v>
      </c>
      <c r="E359" s="1">
        <v>0</v>
      </c>
      <c r="F359" s="1">
        <v>0</v>
      </c>
      <c r="G359" s="2">
        <f t="shared" si="8"/>
        <v>1282888.6538800001</v>
      </c>
      <c r="H359" s="2">
        <f t="shared" si="9"/>
        <v>0.22999999998137355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807210.26</v>
      </c>
      <c r="D361" s="1">
        <f>'PR-RAS'!E366</f>
        <v>1175308.53</v>
      </c>
      <c r="E361" s="1">
        <v>0</v>
      </c>
      <c r="F361" s="1">
        <v>0</v>
      </c>
      <c r="G361" s="2">
        <f t="shared" si="8"/>
        <v>1136817.8352000001</v>
      </c>
      <c r="H361" s="2">
        <f t="shared" si="9"/>
        <v>0.72999999998137355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2189.9299999999998</v>
      </c>
      <c r="D362" s="1">
        <f>'PR-RAS'!E367</f>
        <v>79056.399999999994</v>
      </c>
      <c r="E362" s="1">
        <v>0</v>
      </c>
      <c r="F362" s="1">
        <v>0</v>
      </c>
      <c r="G362" s="2">
        <f t="shared" si="8"/>
        <v>57869.285529999994</v>
      </c>
      <c r="H362" s="2">
        <f t="shared" si="9"/>
        <v>0.46999999999434294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4017.61</v>
      </c>
      <c r="D363" s="1">
        <f>'PR-RAS'!E368</f>
        <v>130670.1</v>
      </c>
      <c r="E363" s="1">
        <v>0</v>
      </c>
      <c r="F363" s="1">
        <v>0</v>
      </c>
      <c r="G363" s="2">
        <f t="shared" si="8"/>
        <v>96059.527219999989</v>
      </c>
      <c r="H363" s="2">
        <f t="shared" si="9"/>
        <v>0.49000000000569344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35003.08</v>
      </c>
      <c r="D364" s="1">
        <f>'PR-RAS'!E369</f>
        <v>88164.06</v>
      </c>
      <c r="E364" s="1">
        <v>0</v>
      </c>
      <c r="F364" s="1">
        <v>0</v>
      </c>
      <c r="G364" s="2">
        <f t="shared" si="8"/>
        <v>76713.225600000005</v>
      </c>
      <c r="H364" s="2">
        <f t="shared" si="9"/>
        <v>0.13999999999941792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7022.32</v>
      </c>
      <c r="D365" s="1">
        <f>'PR-RAS'!E370</f>
        <v>3476.51</v>
      </c>
      <c r="E365" s="1">
        <v>0</v>
      </c>
      <c r="F365" s="1">
        <v>0</v>
      </c>
      <c r="G365" s="2">
        <f t="shared" si="8"/>
        <v>5087.02376</v>
      </c>
      <c r="H365" s="2">
        <f t="shared" si="9"/>
        <v>0.80999999999949068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194.7</v>
      </c>
      <c r="D366" s="1">
        <f>'PR-RAS'!E371</f>
        <v>896.41</v>
      </c>
      <c r="E366" s="1">
        <v>0</v>
      </c>
      <c r="F366" s="1">
        <v>0</v>
      </c>
      <c r="G366" s="2">
        <f t="shared" si="8"/>
        <v>725.44479999999999</v>
      </c>
      <c r="H366" s="2">
        <f t="shared" si="9"/>
        <v>0.70999999999997954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471.65</v>
      </c>
      <c r="D367" s="1">
        <f>'PR-RAS'!E372</f>
        <v>3160</v>
      </c>
      <c r="E367" s="1">
        <v>0</v>
      </c>
      <c r="F367" s="1">
        <v>0</v>
      </c>
      <c r="G367" s="2">
        <f t="shared" si="8"/>
        <v>2485.7438999999999</v>
      </c>
      <c r="H367" s="2">
        <f t="shared" si="9"/>
        <v>0.35000000000002274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13692.5</v>
      </c>
      <c r="E369" s="1">
        <v>0</v>
      </c>
      <c r="F369" s="1">
        <v>0</v>
      </c>
      <c r="G369" s="2">
        <f t="shared" si="8"/>
        <v>10077.68</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1339.13</v>
      </c>
      <c r="E370" s="1">
        <v>0</v>
      </c>
      <c r="F370" s="1">
        <v>0</v>
      </c>
      <c r="G370" s="2">
        <f t="shared" si="8"/>
        <v>988.27794000000006</v>
      </c>
      <c r="H370" s="2">
        <f t="shared" si="9"/>
        <v>0.13000000000010914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27314.41</v>
      </c>
      <c r="D371" s="1">
        <f>'PR-RAS'!E376</f>
        <v>65599.509999999995</v>
      </c>
      <c r="E371" s="1">
        <v>0</v>
      </c>
      <c r="F371" s="1">
        <v>0</v>
      </c>
      <c r="G371" s="2">
        <f t="shared" si="8"/>
        <v>58649.969099999995</v>
      </c>
      <c r="H371" s="2">
        <f t="shared" si="9"/>
        <v>0.90000000000509317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19800</v>
      </c>
      <c r="E373" s="1">
        <v>0</v>
      </c>
      <c r="F373" s="1">
        <v>0</v>
      </c>
      <c r="G373" s="2">
        <f t="shared" si="8"/>
        <v>14731.2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19800</v>
      </c>
      <c r="E374" s="1">
        <v>0</v>
      </c>
      <c r="F374" s="1">
        <v>0</v>
      </c>
      <c r="G374" s="2">
        <f t="shared" si="8"/>
        <v>14770.8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102408.71</v>
      </c>
      <c r="E386" s="1">
        <v>0</v>
      </c>
      <c r="F386" s="1">
        <v>0</v>
      </c>
      <c r="G386" s="2">
        <f t="shared" si="8"/>
        <v>78854.70670000001</v>
      </c>
      <c r="H386" s="2">
        <f t="shared" si="9"/>
        <v>0.28999999999359716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22926.25</v>
      </c>
      <c r="E388" s="1">
        <v>0</v>
      </c>
      <c r="F388" s="1">
        <v>0</v>
      </c>
      <c r="G388" s="2">
        <f t="shared" si="8"/>
        <v>17744.9175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78382.460000000006</v>
      </c>
      <c r="E389" s="1">
        <v>0</v>
      </c>
      <c r="F389" s="1">
        <v>0</v>
      </c>
      <c r="G389" s="2">
        <f t="shared" si="8"/>
        <v>60824.788960000005</v>
      </c>
      <c r="H389" s="2">
        <f t="shared" si="9"/>
        <v>0.46000000000640284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1100</v>
      </c>
      <c r="E390" s="1">
        <v>0</v>
      </c>
      <c r="F390" s="1">
        <v>0</v>
      </c>
      <c r="G390" s="2">
        <f t="shared" si="8"/>
        <v>855.80000000000007</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310194.77</v>
      </c>
      <c r="D397" s="1">
        <f>'PR-RAS'!E402</f>
        <v>617982.15999999992</v>
      </c>
      <c r="E397" s="1">
        <v>0</v>
      </c>
      <c r="F397" s="1">
        <v>0</v>
      </c>
      <c r="G397" s="2">
        <f t="shared" si="8"/>
        <v>612278.99963999994</v>
      </c>
      <c r="H397" s="2">
        <f t="shared" si="9"/>
        <v>0.38999999989755452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280716.40000000002</v>
      </c>
      <c r="D398" s="1">
        <f>'PR-RAS'!E403</f>
        <v>583103.46</v>
      </c>
      <c r="E398" s="1">
        <v>0</v>
      </c>
      <c r="F398" s="1">
        <v>0</v>
      </c>
      <c r="G398" s="2">
        <f t="shared" si="8"/>
        <v>574428.55803999992</v>
      </c>
      <c r="H398" s="2">
        <f t="shared" si="9"/>
        <v>0.85999999998603016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29478.37</v>
      </c>
      <c r="D399" s="1">
        <f>'PR-RAS'!E404</f>
        <v>34661.07</v>
      </c>
      <c r="E399" s="1">
        <v>0</v>
      </c>
      <c r="F399" s="1">
        <v>0</v>
      </c>
      <c r="G399" s="2">
        <f t="shared" si="8"/>
        <v>39322.602980000003</v>
      </c>
      <c r="H399" s="2">
        <f t="shared" si="9"/>
        <v>0.43999999999869033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217.63</v>
      </c>
      <c r="E400" s="1">
        <v>0</v>
      </c>
      <c r="F400" s="1">
        <v>0</v>
      </c>
      <c r="G400" s="2">
        <f t="shared" si="8"/>
        <v>173.66874000000001</v>
      </c>
      <c r="H400" s="2">
        <f t="shared" si="9"/>
        <v>0.37000000000000455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1200235.8600000001</v>
      </c>
      <c r="D403" s="1">
        <f>'PR-RAS'!E408</f>
        <v>2227823.6900000004</v>
      </c>
      <c r="E403" s="1">
        <v>0</v>
      </c>
      <c r="F403" s="1">
        <v>0</v>
      </c>
      <c r="G403" s="2">
        <f t="shared" si="8"/>
        <v>2273665.0624800008</v>
      </c>
      <c r="H403" s="2">
        <f t="shared" si="9"/>
        <v>0.44999999948777258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7714055.4000000004</v>
      </c>
      <c r="D405" s="1">
        <f>'PR-RAS'!E410</f>
        <v>8897001.7800000012</v>
      </c>
      <c r="E405" s="1">
        <v>0</v>
      </c>
      <c r="F405" s="1">
        <v>0</v>
      </c>
      <c r="G405" s="2">
        <f t="shared" si="8"/>
        <v>10305255.819840001</v>
      </c>
      <c r="H405" s="2">
        <f t="shared" si="9"/>
        <v>0.61999999918043613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34746.949999999997</v>
      </c>
      <c r="D406" s="1">
        <f>'PR-RAS'!E411</f>
        <v>26703.940000000002</v>
      </c>
      <c r="E406" s="1">
        <v>0</v>
      </c>
      <c r="F406" s="1">
        <v>0</v>
      </c>
      <c r="G406" s="2">
        <f t="shared" si="8"/>
        <v>35702.706150000005</v>
      </c>
      <c r="H406" s="2">
        <f t="shared" si="9"/>
        <v>0.11000000000058208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5443874.4500000002</v>
      </c>
      <c r="D407" s="1">
        <f>'PR-RAS'!E412</f>
        <v>6114719.4199999999</v>
      </c>
      <c r="E407" s="1">
        <v>0</v>
      </c>
      <c r="F407" s="1">
        <v>0</v>
      </c>
      <c r="G407" s="2">
        <f t="shared" si="8"/>
        <v>7175365.1957400003</v>
      </c>
      <c r="H407" s="2">
        <f t="shared" si="9"/>
        <v>0.87000000011175871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4441942.79</v>
      </c>
      <c r="D408" s="1">
        <f>'PR-RAS'!E413</f>
        <v>5688246.9100000001</v>
      </c>
      <c r="E408" s="1">
        <v>0</v>
      </c>
      <c r="F408" s="1">
        <v>0</v>
      </c>
      <c r="G408" s="2">
        <f t="shared" si="8"/>
        <v>6438103.700269999</v>
      </c>
      <c r="H408" s="2">
        <f t="shared" si="9"/>
        <v>0.29999999981373549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1001931.6600000001</v>
      </c>
      <c r="D409" s="1">
        <f>'PR-RAS'!E414</f>
        <v>426472.50999999978</v>
      </c>
      <c r="E409" s="1">
        <v>0</v>
      </c>
      <c r="F409" s="1">
        <v>0</v>
      </c>
      <c r="G409" s="2">
        <f t="shared" si="8"/>
        <v>756789.6854399998</v>
      </c>
      <c r="H409" s="2">
        <f t="shared" si="9"/>
        <v>0.83000000007450581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314327.81000000052</v>
      </c>
      <c r="D412" s="1">
        <f>'PR-RAS'!E417</f>
        <v>688593.07000000123</v>
      </c>
      <c r="E412" s="1">
        <v>0</v>
      </c>
      <c r="F412" s="1">
        <v>0</v>
      </c>
      <c r="G412" s="2">
        <f t="shared" si="8"/>
        <v>695212.23345000122</v>
      </c>
      <c r="H412" s="2">
        <f t="shared" si="9"/>
        <v>0.26000000070780516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429708.32</v>
      </c>
      <c r="D413" s="1">
        <f>'PR-RAS'!E418</f>
        <v>776360.60000000009</v>
      </c>
      <c r="E413" s="1">
        <v>0</v>
      </c>
      <c r="F413" s="1">
        <v>0</v>
      </c>
      <c r="G413" s="2">
        <f t="shared" si="8"/>
        <v>816760.96224000002</v>
      </c>
      <c r="H413" s="2">
        <f t="shared" si="9"/>
        <v>0.71999999991385266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15690.72</v>
      </c>
      <c r="D522" s="1">
        <f>'PR-RAS'!E528</f>
        <v>168.68</v>
      </c>
      <c r="E522" s="1">
        <v>0</v>
      </c>
      <c r="F522" s="1">
        <v>0</v>
      </c>
      <c r="G522" s="2">
        <f t="shared" ref="G522:G809" si="10">(B522/1000)*(C522*1+D522*2)</f>
        <v>8350.62968</v>
      </c>
      <c r="H522" s="2">
        <f t="shared" ref="H522:H809" si="11">ABS(C522-ROUND(C522,0))+ABS(D522-ROUND(D522,0))</f>
        <v>0.60000000000064801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15690.72</v>
      </c>
      <c r="D587" s="1">
        <f>'PR-RAS'!E593</f>
        <v>168.68</v>
      </c>
      <c r="E587" s="1">
        <v>0</v>
      </c>
      <c r="F587" s="1">
        <v>0</v>
      </c>
      <c r="G587" s="2">
        <f t="shared" si="10"/>
        <v>9392.4548799999993</v>
      </c>
      <c r="H587" s="2">
        <f t="shared" si="11"/>
        <v>0.60000000000064801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15690.72</v>
      </c>
      <c r="D611" s="1">
        <f>'PR-RAS'!E617</f>
        <v>168.68</v>
      </c>
      <c r="E611" s="1">
        <v>0</v>
      </c>
      <c r="F611" s="1">
        <v>0</v>
      </c>
      <c r="G611" s="2">
        <f t="shared" si="10"/>
        <v>9777.1288000000004</v>
      </c>
      <c r="H611" s="2">
        <f t="shared" si="11"/>
        <v>0.60000000000064801</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15690.72</v>
      </c>
      <c r="D612" s="1">
        <f>'PR-RAS'!E618</f>
        <v>168.68</v>
      </c>
      <c r="E612" s="1">
        <v>0</v>
      </c>
      <c r="F612" s="1">
        <v>0</v>
      </c>
      <c r="G612" s="2">
        <f t="shared" si="10"/>
        <v>9793.1568800000005</v>
      </c>
      <c r="H612" s="2">
        <f t="shared" si="11"/>
        <v>0.60000000000064801</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15690.72</v>
      </c>
      <c r="D630" s="1">
        <f>'PR-RAS'!E636</f>
        <v>168.68</v>
      </c>
      <c r="E630" s="1">
        <v>0</v>
      </c>
      <c r="F630" s="1">
        <v>0</v>
      </c>
      <c r="G630" s="2">
        <f t="shared" si="10"/>
        <v>10081.662319999999</v>
      </c>
      <c r="H630" s="2">
        <f t="shared" si="11"/>
        <v>0.60000000000064801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4523.2800000000007</v>
      </c>
      <c r="E632" s="1">
        <v>0</v>
      </c>
      <c r="F632" s="1">
        <v>0</v>
      </c>
      <c r="G632" s="2">
        <f t="shared" si="10"/>
        <v>5708.3793600000008</v>
      </c>
      <c r="H632" s="2">
        <f t="shared" si="11"/>
        <v>0.28000000000065484</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5443874.4500000002</v>
      </c>
      <c r="D633" s="1">
        <f>'PR-RAS'!E639</f>
        <v>6114719.4199999999</v>
      </c>
      <c r="E633" s="1">
        <v>0</v>
      </c>
      <c r="F633" s="1">
        <v>0</v>
      </c>
      <c r="G633" s="2">
        <f t="shared" si="10"/>
        <v>11169533.99928</v>
      </c>
      <c r="H633" s="2">
        <f t="shared" si="11"/>
        <v>0.87000000011175871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4457633.51</v>
      </c>
      <c r="D634" s="1">
        <f>'PR-RAS'!E640</f>
        <v>5688415.5899999999</v>
      </c>
      <c r="E634" s="1">
        <v>0</v>
      </c>
      <c r="F634" s="1">
        <v>0</v>
      </c>
      <c r="G634" s="2">
        <f t="shared" si="10"/>
        <v>10023216.148769999</v>
      </c>
      <c r="H634" s="2">
        <f t="shared" si="11"/>
        <v>0.90000000037252903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986240.94000000041</v>
      </c>
      <c r="D635" s="1">
        <f>'PR-RAS'!E641</f>
        <v>426303.83000000007</v>
      </c>
      <c r="E635" s="1">
        <v>0</v>
      </c>
      <c r="F635" s="1">
        <v>0</v>
      </c>
      <c r="G635" s="2">
        <f t="shared" si="10"/>
        <v>1165830.0124000004</v>
      </c>
      <c r="H635" s="2">
        <f t="shared" si="11"/>
        <v>0.22999999951571226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314327.81000000052</v>
      </c>
      <c r="D638" s="1">
        <f>'PR-RAS'!E644</f>
        <v>693116.35000000126</v>
      </c>
      <c r="E638" s="1">
        <v>0</v>
      </c>
      <c r="F638" s="1">
        <v>0</v>
      </c>
      <c r="G638" s="2">
        <f t="shared" si="10"/>
        <v>1083257.044870002</v>
      </c>
      <c r="H638" s="2">
        <f t="shared" si="11"/>
        <v>0.54000000073574483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671913.12999999989</v>
      </c>
      <c r="D639" s="1">
        <f>'PR-RAS'!E645</f>
        <v>0</v>
      </c>
      <c r="E639" s="1">
        <v>0</v>
      </c>
      <c r="F639" s="1">
        <v>0</v>
      </c>
      <c r="G639" s="2">
        <f t="shared" si="10"/>
        <v>428680.57693999994</v>
      </c>
      <c r="H639" s="2">
        <f t="shared" si="11"/>
        <v>0.12999999988824129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266812.52000000118</v>
      </c>
      <c r="E640" s="1">
        <v>0</v>
      </c>
      <c r="F640" s="1">
        <v>0</v>
      </c>
      <c r="G640" s="2">
        <f t="shared" si="10"/>
        <v>340986.40056000149</v>
      </c>
      <c r="H640" s="2">
        <f t="shared" si="11"/>
        <v>0.47999999881722033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33964.400000000001</v>
      </c>
      <c r="D641" s="1">
        <f>'PR-RAS'!E647</f>
        <v>87721.96</v>
      </c>
      <c r="E641" s="1">
        <v>0</v>
      </c>
      <c r="F641" s="1">
        <v>0</v>
      </c>
      <c r="G641" s="2">
        <f t="shared" si="10"/>
        <v>134021.3248</v>
      </c>
      <c r="H641" s="2">
        <f t="shared" si="11"/>
        <v>0.43999999999505235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64557.68</v>
      </c>
      <c r="D642" s="1">
        <f>'PR-RAS'!E649</f>
        <v>1108.8399999999999</v>
      </c>
      <c r="E642" s="1">
        <v>0</v>
      </c>
      <c r="F642" s="1">
        <v>0</v>
      </c>
      <c r="G642" s="2">
        <f t="shared" si="10"/>
        <v>42803.00576</v>
      </c>
      <c r="H642" s="2">
        <f t="shared" si="11"/>
        <v>0.47999999999979082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6653338.1900000004</v>
      </c>
      <c r="D643" s="1">
        <f>'PR-RAS'!E650</f>
        <v>9303871.6400000006</v>
      </c>
      <c r="E643" s="1">
        <v>0</v>
      </c>
      <c r="F643" s="1">
        <v>0</v>
      </c>
      <c r="G643" s="2">
        <f t="shared" si="10"/>
        <v>16217614.303740002</v>
      </c>
      <c r="H643" s="2">
        <f t="shared" si="11"/>
        <v>0.54999999981373549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6489659.0599999996</v>
      </c>
      <c r="D644" s="1">
        <f>'PR-RAS'!E651</f>
        <v>9161232.0500000007</v>
      </c>
      <c r="E644" s="1">
        <v>0</v>
      </c>
      <c r="F644" s="1">
        <v>0</v>
      </c>
      <c r="G644" s="2">
        <f t="shared" si="10"/>
        <v>15954195.191880001</v>
      </c>
      <c r="H644" s="2">
        <f t="shared" si="11"/>
        <v>0.11000000033527613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228236.81000000052</v>
      </c>
      <c r="D645" s="1">
        <f>'PR-RAS'!E652</f>
        <v>143748.4299999997</v>
      </c>
      <c r="E645" s="1">
        <v>0</v>
      </c>
      <c r="F645" s="1">
        <v>0</v>
      </c>
      <c r="G645" s="2">
        <f t="shared" si="10"/>
        <v>332132.48347999994</v>
      </c>
      <c r="H645" s="2">
        <f t="shared" si="11"/>
        <v>0.61999999918043613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40</v>
      </c>
      <c r="D646" s="1">
        <f>'PR-RAS'!E653</f>
        <v>48</v>
      </c>
      <c r="E646" s="1">
        <v>0</v>
      </c>
      <c r="F646" s="1">
        <v>0</v>
      </c>
      <c r="G646" s="2">
        <f t="shared" si="10"/>
        <v>87.72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v>
      </c>
      <c r="D648" s="1">
        <f>'PR-RAS'!E655</f>
        <v>57</v>
      </c>
      <c r="E648" s="1">
        <v>0</v>
      </c>
      <c r="F648" s="1">
        <v>0</v>
      </c>
      <c r="G648" s="2">
        <f t="shared" si="10"/>
        <v>98.991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966483.6</v>
      </c>
      <c r="D654" s="1">
        <f>'PR-RAS'!E661</f>
        <v>1103356.8999999999</v>
      </c>
      <c r="E654" s="1">
        <v>0</v>
      </c>
      <c r="F654" s="1">
        <v>0</v>
      </c>
      <c r="G654" s="2">
        <f t="shared" si="10"/>
        <v>2072097.9022000001</v>
      </c>
      <c r="H654" s="2">
        <f t="shared" si="11"/>
        <v>0.50000000011641532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800</v>
      </c>
      <c r="D655" s="1">
        <f>'PR-RAS'!E662</f>
        <v>0</v>
      </c>
      <c r="E655" s="1">
        <v>0</v>
      </c>
      <c r="F655" s="1">
        <v>0</v>
      </c>
      <c r="G655" s="2">
        <f t="shared" si="10"/>
        <v>523.20000000000005</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539557.79</v>
      </c>
      <c r="D658" s="1">
        <f>'PR-RAS'!E665</f>
        <v>1166081.93</v>
      </c>
      <c r="E658" s="1">
        <v>0</v>
      </c>
      <c r="F658" s="1">
        <v>0</v>
      </c>
      <c r="G658" s="2">
        <f t="shared" si="10"/>
        <v>1886721.12405</v>
      </c>
      <c r="H658" s="2">
        <f t="shared" si="11"/>
        <v>0.28000000002793968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4132.93</v>
      </c>
      <c r="D662" s="1">
        <f>'PR-RAS'!E669</f>
        <v>16939.810000000001</v>
      </c>
      <c r="E662" s="1">
        <v>0</v>
      </c>
      <c r="F662" s="1">
        <v>0</v>
      </c>
      <c r="G662" s="2">
        <f t="shared" si="10"/>
        <v>25126.295550000003</v>
      </c>
      <c r="H662" s="2">
        <f t="shared" si="11"/>
        <v>0.25999999999839929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170610.48</v>
      </c>
      <c r="D663" s="1">
        <f>'PR-RAS'!E670</f>
        <v>20004.93</v>
      </c>
      <c r="E663" s="1">
        <v>0</v>
      </c>
      <c r="F663" s="1">
        <v>0</v>
      </c>
      <c r="G663" s="2">
        <f t="shared" si="10"/>
        <v>139430.66508000004</v>
      </c>
      <c r="H663" s="2">
        <f t="shared" si="11"/>
        <v>0.55000000001018634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13594.86</v>
      </c>
      <c r="D666" s="1">
        <f>'PR-RAS'!E673</f>
        <v>234415.57</v>
      </c>
      <c r="E666" s="1">
        <v>0</v>
      </c>
      <c r="F666" s="1">
        <v>0</v>
      </c>
      <c r="G666" s="2">
        <f t="shared" si="10"/>
        <v>320813.29000000004</v>
      </c>
      <c r="H666" s="2">
        <f t="shared" si="11"/>
        <v>0.569999999992433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195043.27</v>
      </c>
      <c r="D687" s="1">
        <f>'PR-RAS'!E694</f>
        <v>74717</v>
      </c>
      <c r="E687" s="1">
        <v>0</v>
      </c>
      <c r="F687" s="1">
        <v>0</v>
      </c>
      <c r="G687" s="2">
        <f t="shared" si="10"/>
        <v>236311.40722000002</v>
      </c>
      <c r="H687" s="2">
        <f t="shared" si="11"/>
        <v>0.26999999998952262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11125.2</v>
      </c>
      <c r="D688" s="1">
        <f>'PR-RAS'!E695</f>
        <v>0</v>
      </c>
      <c r="E688" s="1">
        <v>0</v>
      </c>
      <c r="F688" s="1">
        <v>0</v>
      </c>
      <c r="G688" s="2">
        <f t="shared" si="10"/>
        <v>7643.0124000000014</v>
      </c>
      <c r="H688" s="2">
        <f t="shared" si="11"/>
        <v>0.2000000000007276</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1282760.33</v>
      </c>
      <c r="D691" s="1">
        <f>'PR-RAS'!E698</f>
        <v>934264.18</v>
      </c>
      <c r="E691" s="1">
        <v>0</v>
      </c>
      <c r="F691" s="1">
        <v>0</v>
      </c>
      <c r="G691" s="2">
        <f t="shared" si="10"/>
        <v>2174389.1961000003</v>
      </c>
      <c r="H691" s="2">
        <f t="shared" si="11"/>
        <v>0.51000000012572855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882</v>
      </c>
      <c r="D705" s="1">
        <f>'PR-RAS'!E712</f>
        <v>39.82</v>
      </c>
      <c r="E705" s="1">
        <v>0</v>
      </c>
      <c r="F705" s="1">
        <v>0</v>
      </c>
      <c r="G705" s="2">
        <f t="shared" si="10"/>
        <v>676.99455999999998</v>
      </c>
      <c r="H705" s="2">
        <f t="shared" si="11"/>
        <v>0.17999999999999972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v>
      </c>
      <c r="D710" s="1">
        <f>'PR-RAS'!E717</f>
        <v>0</v>
      </c>
      <c r="E710" s="1">
        <v>0</v>
      </c>
      <c r="F710" s="1">
        <v>0</v>
      </c>
      <c r="G710" s="2">
        <f t="shared" si="10"/>
        <v>282.18199999999996</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9409.36</v>
      </c>
      <c r="D711" s="1">
        <f>'PR-RAS'!E718</f>
        <v>14613.48</v>
      </c>
      <c r="E711" s="1">
        <v>0</v>
      </c>
      <c r="F711" s="1">
        <v>0</v>
      </c>
      <c r="G711" s="2">
        <f t="shared" si="10"/>
        <v>27431.787199999999</v>
      </c>
      <c r="H711" s="2">
        <f t="shared" si="11"/>
        <v>0.84000000000014552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6934.4</v>
      </c>
      <c r="E712" s="1">
        <v>0</v>
      </c>
      <c r="F712" s="1">
        <v>0</v>
      </c>
      <c r="G712" s="2">
        <f t="shared" si="10"/>
        <v>9860.7167999999983</v>
      </c>
      <c r="H712" s="2">
        <f t="shared" si="11"/>
        <v>0.3999999999996362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397.99</v>
      </c>
      <c r="D714" s="1">
        <f>'PR-RAS'!E721</f>
        <v>6439.04</v>
      </c>
      <c r="E714" s="1">
        <v>0</v>
      </c>
      <c r="F714" s="1">
        <v>0</v>
      </c>
      <c r="G714" s="2">
        <f t="shared" si="10"/>
        <v>9465.8379100000002</v>
      </c>
      <c r="H714" s="2">
        <f t="shared" si="11"/>
        <v>4.9999999999954525E-2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2957.92</v>
      </c>
      <c r="D715" s="1">
        <f>'PR-RAS'!E722</f>
        <v>2726.73</v>
      </c>
      <c r="E715" s="1">
        <v>0</v>
      </c>
      <c r="F715" s="1">
        <v>0</v>
      </c>
      <c r="G715" s="2">
        <f t="shared" si="10"/>
        <v>6005.7253200000005</v>
      </c>
      <c r="H715" s="2">
        <f t="shared" si="11"/>
        <v>0.34999999999990905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5344.87</v>
      </c>
      <c r="D718" s="1">
        <f>'PR-RAS'!E725</f>
        <v>4061.98</v>
      </c>
      <c r="E718" s="1">
        <v>0</v>
      </c>
      <c r="F718" s="1">
        <v>0</v>
      </c>
      <c r="G718" s="2">
        <f t="shared" si="10"/>
        <v>9657.1511099999989</v>
      </c>
      <c r="H718" s="2">
        <f t="shared" si="11"/>
        <v>0.15000000000009095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5027.67</v>
      </c>
      <c r="D719" s="1">
        <f>'PR-RAS'!E726</f>
        <v>5594.74</v>
      </c>
      <c r="E719" s="1">
        <v>0</v>
      </c>
      <c r="F719" s="1">
        <v>0</v>
      </c>
      <c r="G719" s="2">
        <f t="shared" si="10"/>
        <v>11643.913699999999</v>
      </c>
      <c r="H719" s="2">
        <f t="shared" si="11"/>
        <v>0.59000000000014552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673.41</v>
      </c>
      <c r="D735" s="1">
        <f>'PR-RAS'!E742</f>
        <v>7345.64</v>
      </c>
      <c r="E735" s="1">
        <v>0</v>
      </c>
      <c r="F735" s="1">
        <v>0</v>
      </c>
      <c r="G735" s="2">
        <f t="shared" si="10"/>
        <v>11277.68246</v>
      </c>
      <c r="H735" s="2">
        <f t="shared" si="11"/>
        <v>0.76999999999964075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6630</v>
      </c>
      <c r="E754" s="1">
        <v>0</v>
      </c>
      <c r="F754" s="1">
        <v>0</v>
      </c>
      <c r="G754" s="2">
        <f t="shared" si="10"/>
        <v>9984.7800000000007</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16786.02</v>
      </c>
      <c r="D756" s="1">
        <f>'PR-RAS'!E763</f>
        <v>31965.69</v>
      </c>
      <c r="E756" s="1">
        <v>0</v>
      </c>
      <c r="F756" s="1">
        <v>0</v>
      </c>
      <c r="G756" s="2">
        <f t="shared" si="10"/>
        <v>60941.636999999995</v>
      </c>
      <c r="H756" s="2">
        <f t="shared" si="11"/>
        <v>0.33000000000174623</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26457.18</v>
      </c>
      <c r="D766" s="1">
        <f>'PR-RAS'!E773</f>
        <v>107541.19</v>
      </c>
      <c r="E766" s="1">
        <v>0</v>
      </c>
      <c r="F766" s="1">
        <v>0</v>
      </c>
      <c r="G766" s="2">
        <f t="shared" si="10"/>
        <v>184777.7634</v>
      </c>
      <c r="H766" s="2">
        <f t="shared" si="11"/>
        <v>0.37000000000261934</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46246.44</v>
      </c>
      <c r="D785" s="1">
        <f>'PR-RAS'!E792</f>
        <v>20571.439999999999</v>
      </c>
      <c r="E785" s="1">
        <v>0</v>
      </c>
      <c r="F785" s="1">
        <v>0</v>
      </c>
      <c r="G785" s="2">
        <f t="shared" si="10"/>
        <v>68513.226880000002</v>
      </c>
      <c r="H785" s="2">
        <f t="shared" si="11"/>
        <v>0.88000000000101863</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14377.88</v>
      </c>
      <c r="D787" s="1">
        <f>'PR-RAS'!E794</f>
        <v>5670.33</v>
      </c>
      <c r="E787" s="1">
        <v>0</v>
      </c>
      <c r="F787" s="1">
        <v>0</v>
      </c>
      <c r="G787" s="2">
        <f t="shared" si="10"/>
        <v>20214.772440000001</v>
      </c>
      <c r="H787" s="2">
        <f t="shared" si="11"/>
        <v>0.4500000000007276</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7058.68</v>
      </c>
      <c r="D788" s="1">
        <f>'PR-RAS'!E795</f>
        <v>17827.93</v>
      </c>
      <c r="E788" s="1">
        <v>0</v>
      </c>
      <c r="F788" s="1">
        <v>0</v>
      </c>
      <c r="G788" s="2">
        <f t="shared" si="10"/>
        <v>33616.342980000001</v>
      </c>
      <c r="H788" s="2">
        <f t="shared" si="11"/>
        <v>0.38999999999941792</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98078</v>
      </c>
      <c r="D796" s="1">
        <f>'PR-RAS'!E803</f>
        <v>1912.5</v>
      </c>
      <c r="E796" s="1">
        <v>0</v>
      </c>
      <c r="F796" s="1">
        <v>0</v>
      </c>
      <c r="G796" s="2">
        <f t="shared" si="10"/>
        <v>81012.885000000009</v>
      </c>
      <c r="H796" s="2">
        <f t="shared" si="11"/>
        <v>0.5</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595675.31999999995</v>
      </c>
      <c r="D797" s="1">
        <f>'PR-RAS'!E804</f>
        <v>0</v>
      </c>
      <c r="E797" s="1">
        <v>0</v>
      </c>
      <c r="F797" s="1">
        <v>0</v>
      </c>
      <c r="G797" s="2">
        <f t="shared" si="10"/>
        <v>474157.55471999996</v>
      </c>
      <c r="H797" s="2">
        <f t="shared" si="11"/>
        <v>0.31999999994877726</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4556.26</v>
      </c>
      <c r="D809" s="1">
        <f>'PR-RAS'!E816</f>
        <v>2132.84</v>
      </c>
      <c r="E809" s="1">
        <v>0</v>
      </c>
      <c r="F809" s="1">
        <v>0</v>
      </c>
      <c r="G809" s="2">
        <f t="shared" si="10"/>
        <v>7128.1275200000009</v>
      </c>
      <c r="H809" s="2">
        <f t="shared" si="11"/>
        <v>0.42000000000007276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20758.189999999999</v>
      </c>
      <c r="D812" s="1">
        <f>'PR-RAS'!E819</f>
        <v>14705.88</v>
      </c>
      <c r="E812" s="1">
        <v>0</v>
      </c>
      <c r="F812" s="1">
        <v>0</v>
      </c>
      <c r="G812" s="2">
        <f t="shared" si="18"/>
        <v>40687.829449999997</v>
      </c>
      <c r="H812" s="2">
        <f t="shared" si="19"/>
        <v>0.30999999999949068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65992.69</v>
      </c>
      <c r="D816" s="1">
        <f>'PR-RAS'!E823</f>
        <v>89207.92</v>
      </c>
      <c r="E816" s="1">
        <v>0</v>
      </c>
      <c r="F816" s="1">
        <v>0</v>
      </c>
      <c r="G816" s="2">
        <f t="shared" si="18"/>
        <v>199192.95194999999</v>
      </c>
      <c r="H816" s="2">
        <f t="shared" si="19"/>
        <v>0.38999999999941792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11708.6</v>
      </c>
      <c r="D819" s="1">
        <f>'PR-RAS'!E826</f>
        <v>14188.03</v>
      </c>
      <c r="E819" s="1">
        <v>0</v>
      </c>
      <c r="F819" s="1">
        <v>0</v>
      </c>
      <c r="G819" s="2">
        <f t="shared" si="18"/>
        <v>32789.251880000003</v>
      </c>
      <c r="H819" s="2">
        <f t="shared" si="19"/>
        <v>0.43000000000029104</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2634.59</v>
      </c>
      <c r="D820" s="1">
        <f>'PR-RAS'!E827</f>
        <v>3469.57</v>
      </c>
      <c r="E820" s="1">
        <v>0</v>
      </c>
      <c r="F820" s="1">
        <v>0</v>
      </c>
      <c r="G820" s="2">
        <f t="shared" si="18"/>
        <v>7840.884869999999</v>
      </c>
      <c r="H820" s="2">
        <f t="shared" si="19"/>
        <v>0.83999999999969077</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15405.84</v>
      </c>
      <c r="D822" s="1">
        <f>'PR-RAS'!E829</f>
        <v>17606.12</v>
      </c>
      <c r="E822" s="1">
        <v>0</v>
      </c>
      <c r="F822" s="1">
        <v>0</v>
      </c>
      <c r="G822" s="2">
        <f t="shared" si="18"/>
        <v>41557.443679999997</v>
      </c>
      <c r="H822" s="2">
        <f t="shared" si="19"/>
        <v>0.27999999999883585</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316718.08000000002</v>
      </c>
      <c r="D823" s="1">
        <f>'PR-RAS'!E830</f>
        <v>34643.360000000001</v>
      </c>
      <c r="E823" s="1">
        <v>0</v>
      </c>
      <c r="F823" s="1">
        <v>0</v>
      </c>
      <c r="G823" s="2">
        <f t="shared" si="18"/>
        <v>317295.94560000004</v>
      </c>
      <c r="H823" s="2">
        <f t="shared" si="19"/>
        <v>0.44000000001688022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51913.65</v>
      </c>
      <c r="D833" s="1">
        <f>'PR-RAS'!E840</f>
        <v>13997.71</v>
      </c>
      <c r="E833" s="1">
        <v>0</v>
      </c>
      <c r="F833" s="1">
        <v>0</v>
      </c>
      <c r="G833" s="2">
        <f t="shared" si="18"/>
        <v>66484.346239999999</v>
      </c>
      <c r="H833" s="2">
        <f t="shared" si="19"/>
        <v>0.63999999999941792</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15690.72</v>
      </c>
      <c r="D961" s="1">
        <f>'PR-RAS'!E968</f>
        <v>168.68</v>
      </c>
      <c r="E961" s="1">
        <v>0</v>
      </c>
      <c r="F961" s="1">
        <v>0</v>
      </c>
      <c r="G961" s="2">
        <f t="shared" si="18"/>
        <v>15386.9568</v>
      </c>
      <c r="H961" s="2">
        <f t="shared" si="19"/>
        <v>0.60000000000064801</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751681.91</v>
      </c>
      <c r="D1480" s="6"/>
      <c r="E1480" s="6">
        <v>0</v>
      </c>
      <c r="F1480" s="6">
        <v>0</v>
      </c>
      <c r="G1480" s="7">
        <f t="shared" ref="G1480:G1580" si="34">B1480/1000*C1480</f>
        <v>751.68191000000002</v>
      </c>
      <c r="H1480" s="7">
        <f t="shared" ref="H1480:H1580" si="35">ABS(C1480-ROUND(C1480,0))</f>
        <v>8.999999996740371E-2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7854942.5800000001</v>
      </c>
      <c r="D1481" s="1">
        <v>0</v>
      </c>
      <c r="E1481" s="1">
        <v>0</v>
      </c>
      <c r="F1481" s="1">
        <v>0</v>
      </c>
      <c r="G1481" s="2">
        <f t="shared" si="34"/>
        <v>15709.88516</v>
      </c>
      <c r="H1481" s="2">
        <f t="shared" si="35"/>
        <v>0.41999999992549419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3099501.87</v>
      </c>
      <c r="D1483" s="1">
        <v>0</v>
      </c>
      <c r="E1483" s="1">
        <v>0</v>
      </c>
      <c r="F1483" s="1">
        <v>0</v>
      </c>
      <c r="G1483" s="2">
        <f t="shared" si="34"/>
        <v>12398.00748</v>
      </c>
      <c r="H1483" s="2">
        <f t="shared" si="35"/>
        <v>0.12999999988824129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750799.03</v>
      </c>
      <c r="D1484" s="1">
        <v>0</v>
      </c>
      <c r="E1484" s="1">
        <v>0</v>
      </c>
      <c r="F1484" s="1">
        <v>0</v>
      </c>
      <c r="G1484" s="2">
        <f t="shared" si="34"/>
        <v>3753.9951500000002</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812279.78</v>
      </c>
      <c r="D1485" s="1">
        <v>0</v>
      </c>
      <c r="E1485" s="1">
        <v>0</v>
      </c>
      <c r="F1485" s="1">
        <v>0</v>
      </c>
      <c r="G1485" s="2">
        <f t="shared" si="34"/>
        <v>4873.67868</v>
      </c>
      <c r="H1485" s="2">
        <f t="shared" si="35"/>
        <v>0.21999999997206032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10864.49</v>
      </c>
      <c r="D1486" s="1">
        <v>0</v>
      </c>
      <c r="E1486" s="1">
        <v>0</v>
      </c>
      <c r="F1486" s="1">
        <v>0</v>
      </c>
      <c r="G1486" s="2">
        <f t="shared" si="34"/>
        <v>76.051429999999996</v>
      </c>
      <c r="H1486" s="2">
        <f t="shared" si="35"/>
        <v>0.48999999999978172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118540</v>
      </c>
      <c r="D1487" s="1">
        <v>0</v>
      </c>
      <c r="E1487" s="1">
        <v>0</v>
      </c>
      <c r="F1487" s="1">
        <v>0</v>
      </c>
      <c r="G1487" s="2">
        <f t="shared" si="34"/>
        <v>948.32</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123618.95</v>
      </c>
      <c r="D1489" s="1">
        <v>0</v>
      </c>
      <c r="E1489" s="1">
        <v>0</v>
      </c>
      <c r="F1489" s="1">
        <v>0</v>
      </c>
      <c r="G1489" s="2">
        <f t="shared" si="34"/>
        <v>1236.1895</v>
      </c>
      <c r="H1489" s="2">
        <f t="shared" si="35"/>
        <v>5.0000000002910383E-2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19414.689999999999</v>
      </c>
      <c r="D1490" s="1">
        <v>0</v>
      </c>
      <c r="E1490" s="1">
        <v>0</v>
      </c>
      <c r="F1490" s="1">
        <v>0</v>
      </c>
      <c r="G1490" s="2">
        <f t="shared" si="34"/>
        <v>213.56158999999997</v>
      </c>
      <c r="H1490" s="2">
        <f t="shared" si="35"/>
        <v>0.31000000000130967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1263984.93</v>
      </c>
      <c r="D1491" s="1">
        <v>0</v>
      </c>
      <c r="E1491" s="1">
        <v>0</v>
      </c>
      <c r="F1491" s="1">
        <v>0</v>
      </c>
      <c r="G1491" s="2">
        <f t="shared" si="34"/>
        <v>15167.819159999999</v>
      </c>
      <c r="H1491" s="2">
        <f t="shared" si="35"/>
        <v>7.000000006519258E-2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2248851.4500000002</v>
      </c>
      <c r="D1492" s="1">
        <v>0</v>
      </c>
      <c r="E1492" s="1">
        <v>0</v>
      </c>
      <c r="F1492" s="1">
        <v>0</v>
      </c>
      <c r="G1492" s="2">
        <f t="shared" si="34"/>
        <v>29235.06885</v>
      </c>
      <c r="H1492" s="2">
        <f t="shared" si="35"/>
        <v>0.45000000018626451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2506589.2599999998</v>
      </c>
      <c r="D1493" s="1">
        <v>0</v>
      </c>
      <c r="E1493" s="1">
        <v>0</v>
      </c>
      <c r="F1493" s="1">
        <v>0</v>
      </c>
      <c r="G1493" s="2">
        <f t="shared" si="34"/>
        <v>35092.249639999995</v>
      </c>
      <c r="H1493" s="2">
        <f t="shared" si="35"/>
        <v>0.25999999977648258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2506589.2599999998</v>
      </c>
      <c r="D1497" s="1">
        <v>0</v>
      </c>
      <c r="E1497" s="1">
        <v>0</v>
      </c>
      <c r="F1497" s="1">
        <v>0</v>
      </c>
      <c r="G1497" s="2">
        <f t="shared" si="34"/>
        <v>45118.60667999999</v>
      </c>
      <c r="H1497" s="2">
        <f t="shared" si="35"/>
        <v>0.25999999977648258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8073963.6799999997</v>
      </c>
      <c r="D1499" s="1">
        <v>0</v>
      </c>
      <c r="E1499" s="1">
        <v>0</v>
      </c>
      <c r="F1499" s="1">
        <v>0</v>
      </c>
      <c r="G1499" s="2">
        <f t="shared" si="34"/>
        <v>161479.27359999999</v>
      </c>
      <c r="H1499" s="2">
        <f t="shared" si="35"/>
        <v>0.32000000029802322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2820154.46</v>
      </c>
      <c r="D1501" s="1">
        <v>0</v>
      </c>
      <c r="E1501" s="1">
        <v>0</v>
      </c>
      <c r="F1501" s="1">
        <v>0</v>
      </c>
      <c r="G1501" s="2">
        <f t="shared" si="34"/>
        <v>62043.398119999998</v>
      </c>
      <c r="H1501" s="2">
        <f t="shared" si="35"/>
        <v>0.4599999999627471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663828.01</v>
      </c>
      <c r="D1502" s="1">
        <v>0</v>
      </c>
      <c r="E1502" s="1">
        <v>0</v>
      </c>
      <c r="F1502" s="1">
        <v>0</v>
      </c>
      <c r="G1502" s="2">
        <f t="shared" si="34"/>
        <v>15268.04423</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957550.11</v>
      </c>
      <c r="D1503" s="1">
        <v>0</v>
      </c>
      <c r="E1503" s="1">
        <v>0</v>
      </c>
      <c r="F1503" s="1">
        <v>0</v>
      </c>
      <c r="G1503" s="2">
        <f t="shared" si="34"/>
        <v>22981.20264</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11465.53</v>
      </c>
      <c r="D1504" s="1">
        <v>0</v>
      </c>
      <c r="E1504" s="1">
        <v>0</v>
      </c>
      <c r="F1504" s="1">
        <v>0</v>
      </c>
      <c r="G1504" s="2">
        <f t="shared" si="34"/>
        <v>286.63825000000003</v>
      </c>
      <c r="H1504" s="2">
        <f t="shared" si="35"/>
        <v>0.46999999999934516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118540</v>
      </c>
      <c r="D1505" s="1">
        <v>0</v>
      </c>
      <c r="E1505" s="1">
        <v>0</v>
      </c>
      <c r="F1505" s="1">
        <v>0</v>
      </c>
      <c r="G1505" s="2">
        <f t="shared" si="34"/>
        <v>3082.04</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121609.87</v>
      </c>
      <c r="D1507" s="1">
        <v>0</v>
      </c>
      <c r="E1507" s="1">
        <v>0</v>
      </c>
      <c r="F1507" s="1">
        <v>0</v>
      </c>
      <c r="G1507" s="2">
        <f t="shared" si="34"/>
        <v>3405.07636</v>
      </c>
      <c r="H1507" s="2">
        <f t="shared" si="35"/>
        <v>0.13000000000465661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19414.689999999999</v>
      </c>
      <c r="D1508" s="1">
        <v>0</v>
      </c>
      <c r="E1508" s="1">
        <v>0</v>
      </c>
      <c r="F1508" s="1">
        <v>0</v>
      </c>
      <c r="G1508" s="2">
        <f t="shared" si="34"/>
        <v>563.02601000000004</v>
      </c>
      <c r="H1508" s="2">
        <f t="shared" si="35"/>
        <v>0.31000000000130967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927746.25</v>
      </c>
      <c r="D1509" s="1">
        <v>0</v>
      </c>
      <c r="E1509" s="1">
        <v>0</v>
      </c>
      <c r="F1509" s="1">
        <v>0</v>
      </c>
      <c r="G1509" s="2">
        <f t="shared" si="34"/>
        <v>27832.387500000001</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2469628.2999999998</v>
      </c>
      <c r="D1510" s="1">
        <v>0</v>
      </c>
      <c r="E1510" s="1">
        <v>0</v>
      </c>
      <c r="F1510" s="1">
        <v>0</v>
      </c>
      <c r="G1510" s="2">
        <f t="shared" si="34"/>
        <v>76558.477299999999</v>
      </c>
      <c r="H1510" s="2">
        <f t="shared" si="35"/>
        <v>0.29999999981373549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2784180.92</v>
      </c>
      <c r="D1511" s="1">
        <v>0</v>
      </c>
      <c r="E1511" s="1">
        <v>0</v>
      </c>
      <c r="F1511" s="1">
        <v>0</v>
      </c>
      <c r="G1511" s="2">
        <f t="shared" si="34"/>
        <v>89093.789439999993</v>
      </c>
      <c r="H1511" s="2">
        <f t="shared" si="35"/>
        <v>8.0000000074505806E-2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2784180.92</v>
      </c>
      <c r="D1515" s="1">
        <v>0</v>
      </c>
      <c r="E1515" s="1">
        <v>0</v>
      </c>
      <c r="F1515" s="1">
        <v>0</v>
      </c>
      <c r="G1515" s="2">
        <f t="shared" si="34"/>
        <v>100230.51311999999</v>
      </c>
      <c r="H1515" s="2">
        <f t="shared" si="35"/>
        <v>8.0000000074505806E-2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532660.81000000052</v>
      </c>
      <c r="D1517" s="1">
        <v>0</v>
      </c>
      <c r="E1517" s="1">
        <v>0</v>
      </c>
      <c r="F1517" s="1">
        <v>0</v>
      </c>
      <c r="G1517" s="2">
        <f t="shared" si="34"/>
        <v>20241.110780000021</v>
      </c>
      <c r="H1517" s="2">
        <f t="shared" si="35"/>
        <v>0.18999999947845936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433.53999999998632</v>
      </c>
      <c r="D1518" s="1">
        <v>0</v>
      </c>
      <c r="E1518" s="1">
        <v>0</v>
      </c>
      <c r="F1518" s="1">
        <v>0</v>
      </c>
      <c r="G1518" s="2">
        <f t="shared" si="34"/>
        <v>16.908059999999466</v>
      </c>
      <c r="H1518" s="2">
        <f t="shared" si="35"/>
        <v>0.4600000000136788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433.53999999998632</v>
      </c>
      <c r="D1570" s="1">
        <v>0</v>
      </c>
      <c r="E1570" s="1">
        <v>0</v>
      </c>
      <c r="F1570" s="1">
        <v>0</v>
      </c>
      <c r="G1570" s="2">
        <f t="shared" si="34"/>
        <v>39.452139999998757</v>
      </c>
      <c r="H1570" s="2">
        <f t="shared" si="35"/>
        <v>0.4600000000136788</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433.53999999998632</v>
      </c>
      <c r="D1574" s="1">
        <v>0</v>
      </c>
      <c r="E1574" s="1">
        <v>0</v>
      </c>
      <c r="F1574" s="1">
        <v>0</v>
      </c>
      <c r="G1574" s="2">
        <f t="shared" si="34"/>
        <v>41.186299999998703</v>
      </c>
      <c r="H1574" s="2">
        <f t="shared" si="35"/>
        <v>0.4600000000136788</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532227.27</v>
      </c>
      <c r="D1576" s="1">
        <v>0</v>
      </c>
      <c r="E1576" s="1">
        <v>0</v>
      </c>
      <c r="F1576" s="1">
        <v>0</v>
      </c>
      <c r="G1576" s="2">
        <f t="shared" si="34"/>
        <v>51626.045190000004</v>
      </c>
      <c r="H1576" s="2">
        <f t="shared" si="35"/>
        <v>0.27000000001862645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520576.58</v>
      </c>
      <c r="D1578" s="1">
        <v>0</v>
      </c>
      <c r="E1578" s="1">
        <v>0</v>
      </c>
      <c r="F1578" s="1">
        <v>0</v>
      </c>
      <c r="G1578" s="2">
        <f t="shared" si="34"/>
        <v>51537.081420000002</v>
      </c>
      <c r="H1578" s="2">
        <f t="shared" si="35"/>
        <v>0.41999999998370185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11650.69</v>
      </c>
      <c r="D1579" s="1">
        <v>0</v>
      </c>
      <c r="E1579" s="1">
        <v>0</v>
      </c>
      <c r="F1579" s="1">
        <v>0</v>
      </c>
      <c r="G1579" s="2">
        <f t="shared" si="34"/>
        <v>1165.0690000000002</v>
      </c>
      <c r="H1579" s="2">
        <f t="shared" si="35"/>
        <v>0.30999999999949068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32570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5406554.1100000003</v>
      </c>
      <c r="I16" s="170">
        <f>'PR-RAS'!E6</f>
        <v>6093691.6600000001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3204386.59</v>
      </c>
      <c r="I17" s="170">
        <f>'PR-RAS'!E151</f>
        <v>3439395.4600000004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671913.12999999989</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266812.52000000118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751681.91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532660.81000000052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433.53999999998632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532227.27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50" zoomScaleNormal="150" workbookViewId="0">
      <selection activeCell="E653" sqref="E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5406554.1100000003</v>
      </c>
      <c r="E6" s="51">
        <f>E7+E44+E50+E82+E106+E124+E133+E139</f>
        <v>6093691.6600000001</v>
      </c>
      <c r="F6" s="52">
        <f t="shared" ref="F6:F131" si="0">IF(D6&lt;&gt;0,IF(E6/D6&gt;=100,"&gt;&gt;100",E6/D6*100),"-")</f>
        <v>112.7093438078991</v>
      </c>
    </row>
    <row r="7" spans="1:25" ht="12.75" customHeight="1" x14ac:dyDescent="0.2">
      <c r="A7" s="53">
        <v>61</v>
      </c>
      <c r="B7" s="294" t="s">
        <v>60</v>
      </c>
      <c r="C7" s="50" t="s">
        <v>61</v>
      </c>
      <c r="D7" s="51">
        <f t="shared" ref="D7:E7" si="1">D8+D17+D23+D29+D37+D40</f>
        <v>1497582.73</v>
      </c>
      <c r="E7" s="51">
        <f t="shared" si="1"/>
        <v>1830007.62</v>
      </c>
      <c r="F7" s="52">
        <f t="shared" si="0"/>
        <v>122.1974307890156</v>
      </c>
    </row>
    <row r="8" spans="1:25" ht="12.75" customHeight="1" x14ac:dyDescent="0.2">
      <c r="A8" s="53">
        <v>611</v>
      </c>
      <c r="B8" s="85" t="s">
        <v>62</v>
      </c>
      <c r="C8" s="50" t="s">
        <v>63</v>
      </c>
      <c r="D8" s="51">
        <f t="shared" ref="D8:E8" si="2">SUM(D9:D14)-D15-D16</f>
        <v>1375372.2</v>
      </c>
      <c r="E8" s="51">
        <f t="shared" si="2"/>
        <v>1695574.05</v>
      </c>
      <c r="F8" s="52">
        <f t="shared" si="0"/>
        <v>123.2811052891719</v>
      </c>
    </row>
    <row r="9" spans="1:25" ht="12.75" customHeight="1" x14ac:dyDescent="0.2">
      <c r="A9" s="53">
        <v>6111</v>
      </c>
      <c r="B9" s="85" t="s">
        <v>64</v>
      </c>
      <c r="C9" s="50" t="s">
        <v>65</v>
      </c>
      <c r="D9" s="242">
        <v>1375372.2</v>
      </c>
      <c r="E9" s="242">
        <v>1994983.07</v>
      </c>
      <c r="F9" s="52">
        <f t="shared" si="0"/>
        <v>145.05041398975493</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44799.41</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344208.43</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102255.46</v>
      </c>
      <c r="E23" s="51">
        <f t="shared" si="4"/>
        <v>115696.05</v>
      </c>
      <c r="F23" s="52">
        <f t="shared" si="0"/>
        <v>113.14412941861491</v>
      </c>
    </row>
    <row r="24" spans="1:6" ht="12.75" customHeight="1" x14ac:dyDescent="0.2">
      <c r="A24" s="53">
        <v>6131</v>
      </c>
      <c r="B24" s="85" t="s">
        <v>94</v>
      </c>
      <c r="C24" s="50" t="s">
        <v>95</v>
      </c>
      <c r="D24" s="242">
        <v>177.99</v>
      </c>
      <c r="E24" s="242">
        <v>0</v>
      </c>
      <c r="F24" s="52">
        <f t="shared" si="0"/>
        <v>0</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102077.47</v>
      </c>
      <c r="E27" s="242">
        <v>115696.05</v>
      </c>
      <c r="F27" s="52">
        <f t="shared" si="0"/>
        <v>113.34141608329438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19955.07</v>
      </c>
      <c r="E29" s="51">
        <f t="shared" si="5"/>
        <v>18737.52</v>
      </c>
      <c r="F29" s="52">
        <f t="shared" si="0"/>
        <v>93.898543077022538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19951.57</v>
      </c>
      <c r="E31" s="242">
        <v>18737.52</v>
      </c>
      <c r="F31" s="52">
        <f t="shared" si="0"/>
        <v>93.915015209329397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3.5</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3200894.4800000004</v>
      </c>
      <c r="E50" s="51">
        <f>E51+E54+E59+E62+E65+E68+E71+E74+E77</f>
        <v>3565830.8200000003</v>
      </c>
      <c r="F50" s="52">
        <f t="shared" si="0"/>
        <v>111.40107373986285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1506841.3900000001</v>
      </c>
      <c r="E59" s="51">
        <f t="shared" si="12"/>
        <v>2269438.83</v>
      </c>
      <c r="F59" s="52">
        <f t="shared" si="0"/>
        <v>150.60900537116251</v>
      </c>
    </row>
    <row r="60" spans="1:6" ht="24" x14ac:dyDescent="0.2">
      <c r="A60" s="53">
        <v>6331</v>
      </c>
      <c r="B60" s="86" t="s">
        <v>166</v>
      </c>
      <c r="C60" s="50" t="s">
        <v>167</v>
      </c>
      <c r="D60" s="242">
        <v>967283.6</v>
      </c>
      <c r="E60" s="242">
        <v>1103356.8999999999</v>
      </c>
      <c r="F60" s="52">
        <f t="shared" si="0"/>
        <v>114.06757025550726</v>
      </c>
    </row>
    <row r="61" spans="1:6" ht="24" x14ac:dyDescent="0.2">
      <c r="A61" s="53">
        <v>6332</v>
      </c>
      <c r="B61" s="86" t="s">
        <v>168</v>
      </c>
      <c r="C61" s="50" t="s">
        <v>169</v>
      </c>
      <c r="D61" s="242">
        <v>539557.79</v>
      </c>
      <c r="E61" s="242">
        <v>1166081.93</v>
      </c>
      <c r="F61" s="52">
        <f t="shared" si="0"/>
        <v>216.11807884378797</v>
      </c>
    </row>
    <row r="62" spans="1:6" ht="12.75" customHeight="1" x14ac:dyDescent="0.2">
      <c r="A62" s="53">
        <v>634</v>
      </c>
      <c r="B62" s="85" t="s">
        <v>170</v>
      </c>
      <c r="C62" s="50" t="s">
        <v>171</v>
      </c>
      <c r="D62" s="51">
        <f t="shared" ref="D62:E62" si="13">SUM(D63:D64)</f>
        <v>188338.27000000002</v>
      </c>
      <c r="E62" s="51">
        <f t="shared" si="13"/>
        <v>271360.31</v>
      </c>
      <c r="F62" s="52">
        <f t="shared" si="0"/>
        <v>144.08134363770037</v>
      </c>
    </row>
    <row r="63" spans="1:6" ht="12.75" customHeight="1" x14ac:dyDescent="0.2">
      <c r="A63" s="53">
        <v>6341</v>
      </c>
      <c r="B63" s="85" t="s">
        <v>172</v>
      </c>
      <c r="C63" s="50" t="s">
        <v>173</v>
      </c>
      <c r="D63" s="242">
        <v>174743.41</v>
      </c>
      <c r="E63" s="242">
        <v>36944.74</v>
      </c>
      <c r="F63" s="52">
        <f t="shared" si="0"/>
        <v>21.142279414142141</v>
      </c>
    </row>
    <row r="64" spans="1:6" ht="12.75" customHeight="1" x14ac:dyDescent="0.2">
      <c r="A64" s="53">
        <v>6342</v>
      </c>
      <c r="B64" s="85" t="s">
        <v>174</v>
      </c>
      <c r="C64" s="50" t="s">
        <v>175</v>
      </c>
      <c r="D64" s="242">
        <v>13594.86</v>
      </c>
      <c r="E64" s="242">
        <v>234415.57</v>
      </c>
      <c r="F64" s="52">
        <f t="shared" si="0"/>
        <v>1724.2955793586696</v>
      </c>
    </row>
    <row r="65" spans="1:6" ht="12.75" customHeight="1" x14ac:dyDescent="0.2">
      <c r="A65" s="53">
        <v>635</v>
      </c>
      <c r="B65" s="85" t="s">
        <v>176</v>
      </c>
      <c r="C65" s="50" t="s">
        <v>177</v>
      </c>
      <c r="D65" s="51">
        <f t="shared" ref="D65:E65" si="14">SUM(D66:D67)</f>
        <v>16786.02</v>
      </c>
      <c r="E65" s="51">
        <f t="shared" si="14"/>
        <v>16050.5</v>
      </c>
      <c r="F65" s="52">
        <f t="shared" si="0"/>
        <v>95.618258527036176</v>
      </c>
    </row>
    <row r="66" spans="1:6" ht="12.75" customHeight="1" x14ac:dyDescent="0.2">
      <c r="A66" s="53">
        <v>6351</v>
      </c>
      <c r="B66" s="85" t="s">
        <v>178</v>
      </c>
      <c r="C66" s="50" t="s">
        <v>179</v>
      </c>
      <c r="D66" s="242">
        <v>16786.02</v>
      </c>
      <c r="E66" s="242">
        <v>16050.5</v>
      </c>
      <c r="F66" s="52">
        <f t="shared" si="0"/>
        <v>95.618258527036176</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1488928.8</v>
      </c>
      <c r="E74" s="51">
        <f t="shared" si="17"/>
        <v>1008981.18</v>
      </c>
      <c r="F74" s="52">
        <f t="shared" si="0"/>
        <v>67.765576164555355</v>
      </c>
    </row>
    <row r="75" spans="1:6" ht="12.75" customHeight="1" x14ac:dyDescent="0.2">
      <c r="A75" s="53" t="s">
        <v>196</v>
      </c>
      <c r="B75" s="85" t="s">
        <v>197</v>
      </c>
      <c r="C75" s="50" t="s">
        <v>196</v>
      </c>
      <c r="D75" s="242">
        <v>206168.47</v>
      </c>
      <c r="E75" s="242">
        <v>74717</v>
      </c>
      <c r="F75" s="52">
        <f t="shared" si="0"/>
        <v>36.240750101118756</v>
      </c>
    </row>
    <row r="76" spans="1:6" ht="12.75" customHeight="1" x14ac:dyDescent="0.2">
      <c r="A76" s="53" t="s">
        <v>198</v>
      </c>
      <c r="B76" s="85" t="s">
        <v>199</v>
      </c>
      <c r="C76" s="50" t="s">
        <v>198</v>
      </c>
      <c r="D76" s="242">
        <v>1282760.33</v>
      </c>
      <c r="E76" s="242">
        <v>934264.18</v>
      </c>
      <c r="F76" s="52">
        <f t="shared" si="0"/>
        <v>72.8323255833769</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132175.46999999997</v>
      </c>
      <c r="E82" s="51">
        <f t="shared" si="19"/>
        <v>114346.31999999999</v>
      </c>
      <c r="F82" s="52">
        <f t="shared" si="0"/>
        <v>86.510999355629309</v>
      </c>
    </row>
    <row r="83" spans="1:6" ht="12.75" customHeight="1" x14ac:dyDescent="0.2">
      <c r="A83" s="53">
        <v>641</v>
      </c>
      <c r="B83" s="85" t="s">
        <v>212</v>
      </c>
      <c r="C83" s="50" t="s">
        <v>213</v>
      </c>
      <c r="D83" s="51">
        <f t="shared" ref="D83:E83" si="20">SUM(D84:D90)</f>
        <v>1021.18</v>
      </c>
      <c r="E83" s="51">
        <f t="shared" si="20"/>
        <v>3395.8900000000003</v>
      </c>
      <c r="F83" s="52">
        <f t="shared" si="0"/>
        <v>332.54568244579804</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16.760000000000002</v>
      </c>
      <c r="E85" s="242">
        <v>17.8</v>
      </c>
      <c r="F85" s="52">
        <f t="shared" si="0"/>
        <v>106.2052505966587</v>
      </c>
    </row>
    <row r="86" spans="1:6" ht="12.75" customHeight="1" x14ac:dyDescent="0.2">
      <c r="A86" s="53">
        <v>6414</v>
      </c>
      <c r="B86" s="85" t="s">
        <v>218</v>
      </c>
      <c r="C86" s="50" t="s">
        <v>219</v>
      </c>
      <c r="D86" s="242">
        <v>1004.42</v>
      </c>
      <c r="E86" s="242">
        <v>3378.09</v>
      </c>
      <c r="F86" s="52">
        <f t="shared" si="0"/>
        <v>336.32245475000502</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131154.28999999998</v>
      </c>
      <c r="E91" s="51">
        <f t="shared" si="21"/>
        <v>110950.43</v>
      </c>
      <c r="F91" s="52">
        <f t="shared" si="0"/>
        <v>84.595349492570932</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31094.83</v>
      </c>
      <c r="E93" s="242">
        <v>40393.82</v>
      </c>
      <c r="F93" s="52">
        <f t="shared" si="0"/>
        <v>129.90526077807789</v>
      </c>
    </row>
    <row r="94" spans="1:6" ht="12.75" customHeight="1" x14ac:dyDescent="0.2">
      <c r="A94" s="53">
        <v>6423</v>
      </c>
      <c r="B94" s="85" t="s">
        <v>234</v>
      </c>
      <c r="C94" s="50" t="s">
        <v>235</v>
      </c>
      <c r="D94" s="242">
        <v>54184.29</v>
      </c>
      <c r="E94" s="242">
        <v>60666.82</v>
      </c>
      <c r="F94" s="52">
        <f t="shared" si="0"/>
        <v>111.96385520600158</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45875.17</v>
      </c>
      <c r="E97" s="242">
        <v>9889.7900000000009</v>
      </c>
      <c r="F97" s="52">
        <f t="shared" si="0"/>
        <v>21.558045452474619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553032.05000000005</v>
      </c>
      <c r="E106" s="51">
        <f t="shared" si="23"/>
        <v>559907.09000000008</v>
      </c>
      <c r="F106" s="52">
        <f t="shared" si="0"/>
        <v>101.24315399080398</v>
      </c>
    </row>
    <row r="107" spans="1:6" ht="12.75" customHeight="1" x14ac:dyDescent="0.2">
      <c r="A107" s="53">
        <v>651</v>
      </c>
      <c r="B107" s="85" t="s">
        <v>260</v>
      </c>
      <c r="C107" s="50" t="s">
        <v>261</v>
      </c>
      <c r="D107" s="51">
        <f t="shared" ref="D107:E107" si="24">SUM(D108:D111)</f>
        <v>2306.92</v>
      </c>
      <c r="E107" s="51">
        <f t="shared" si="24"/>
        <v>3049.88</v>
      </c>
      <c r="F107" s="52">
        <f t="shared" si="0"/>
        <v>132.20571151145251</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26.54</v>
      </c>
      <c r="E109" s="242">
        <v>69</v>
      </c>
      <c r="F109" s="52">
        <f t="shared" si="0"/>
        <v>259.98492840994726</v>
      </c>
    </row>
    <row r="110" spans="1:6" ht="12.75" customHeight="1" x14ac:dyDescent="0.2">
      <c r="A110" s="53">
        <v>6513</v>
      </c>
      <c r="B110" s="85" t="s">
        <v>266</v>
      </c>
      <c r="C110" s="50" t="s">
        <v>267</v>
      </c>
      <c r="D110" s="242">
        <v>1278.06</v>
      </c>
      <c r="E110" s="242">
        <v>2124.6</v>
      </c>
      <c r="F110" s="52">
        <f t="shared" si="0"/>
        <v>166.23632693300786</v>
      </c>
    </row>
    <row r="111" spans="1:6" ht="12.75" customHeight="1" x14ac:dyDescent="0.2">
      <c r="A111" s="53">
        <v>6514</v>
      </c>
      <c r="B111" s="85" t="s">
        <v>268</v>
      </c>
      <c r="C111" s="50" t="s">
        <v>269</v>
      </c>
      <c r="D111" s="242">
        <v>1002.32</v>
      </c>
      <c r="E111" s="242">
        <v>856.28</v>
      </c>
      <c r="F111" s="52">
        <f t="shared" si="0"/>
        <v>85.429802857370902</v>
      </c>
    </row>
    <row r="112" spans="1:6" ht="12.75" customHeight="1" x14ac:dyDescent="0.2">
      <c r="A112" s="53">
        <v>652</v>
      </c>
      <c r="B112" s="85" t="s">
        <v>270</v>
      </c>
      <c r="C112" s="50" t="s">
        <v>271</v>
      </c>
      <c r="D112" s="51">
        <f t="shared" ref="D112:E112" si="25">SUM(D113:D119)</f>
        <v>291856.62000000005</v>
      </c>
      <c r="E112" s="51">
        <f t="shared" si="25"/>
        <v>263845.2</v>
      </c>
      <c r="F112" s="52">
        <f t="shared" si="0"/>
        <v>90.402335228853119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139.63</v>
      </c>
      <c r="E114" s="242">
        <v>34.729999999999997</v>
      </c>
      <c r="F114" s="52">
        <f t="shared" si="0"/>
        <v>24.872878321277661</v>
      </c>
    </row>
    <row r="115" spans="1:6" ht="12.75" customHeight="1" x14ac:dyDescent="0.2">
      <c r="A115" s="53">
        <v>6524</v>
      </c>
      <c r="B115" s="85" t="s">
        <v>276</v>
      </c>
      <c r="C115" s="50" t="s">
        <v>277</v>
      </c>
      <c r="D115" s="242">
        <v>276079.96000000002</v>
      </c>
      <c r="E115" s="242">
        <v>228907.64</v>
      </c>
      <c r="F115" s="52">
        <f t="shared" si="0"/>
        <v>82.913529833893051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15637.03</v>
      </c>
      <c r="E117" s="242">
        <v>34902.83</v>
      </c>
      <c r="F117" s="52">
        <f t="shared" si="0"/>
        <v>223.20626103550353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258868.51</v>
      </c>
      <c r="E120" s="51">
        <f t="shared" si="26"/>
        <v>293012.01</v>
      </c>
      <c r="F120" s="52">
        <f t="shared" si="0"/>
        <v>113.18951463041991</v>
      </c>
    </row>
    <row r="121" spans="1:6" ht="12.75" customHeight="1" x14ac:dyDescent="0.2">
      <c r="A121" s="53">
        <v>6531</v>
      </c>
      <c r="B121" s="85" t="s">
        <v>288</v>
      </c>
      <c r="C121" s="50" t="s">
        <v>289</v>
      </c>
      <c r="D121" s="242">
        <v>3539.31</v>
      </c>
      <c r="E121" s="242">
        <v>21065.87</v>
      </c>
      <c r="F121" s="52">
        <f t="shared" si="0"/>
        <v>595.19708643775198</v>
      </c>
    </row>
    <row r="122" spans="1:6" ht="12.75" customHeight="1" x14ac:dyDescent="0.2">
      <c r="A122" s="53">
        <v>6532</v>
      </c>
      <c r="B122" s="85" t="s">
        <v>290</v>
      </c>
      <c r="C122" s="50" t="s">
        <v>291</v>
      </c>
      <c r="D122" s="242">
        <v>255329.2</v>
      </c>
      <c r="E122" s="242">
        <v>271946.14</v>
      </c>
      <c r="F122" s="52">
        <f t="shared" si="0"/>
        <v>106.50804529995001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21185.54</v>
      </c>
      <c r="E124" s="51">
        <f t="shared" si="27"/>
        <v>20217.259999999998</v>
      </c>
      <c r="F124" s="52">
        <f t="shared" si="0"/>
        <v>95.429524099928514</v>
      </c>
    </row>
    <row r="125" spans="1:6" ht="12.75" customHeight="1" x14ac:dyDescent="0.2">
      <c r="A125" s="53">
        <v>661</v>
      </c>
      <c r="B125" s="86" t="s">
        <v>296</v>
      </c>
      <c r="C125" s="50" t="s">
        <v>297</v>
      </c>
      <c r="D125" s="51">
        <f t="shared" ref="D125:E125" si="28">SUM(D126:D127)</f>
        <v>21185.54</v>
      </c>
      <c r="E125" s="51">
        <f t="shared" si="28"/>
        <v>20217.259999999998</v>
      </c>
      <c r="F125" s="52">
        <f t="shared" si="0"/>
        <v>95.429524099928514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21185.54</v>
      </c>
      <c r="E127" s="242">
        <v>20217.259999999998</v>
      </c>
      <c r="F127" s="52">
        <f t="shared" si="0"/>
        <v>95.429524099928514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1683.84</v>
      </c>
      <c r="E139" s="51">
        <f t="shared" si="33"/>
        <v>3382.55</v>
      </c>
      <c r="F139" s="52">
        <f t="shared" si="31"/>
        <v>200.88310053211708</v>
      </c>
    </row>
    <row r="140" spans="1:6" ht="12.75" customHeight="1" x14ac:dyDescent="0.2">
      <c r="A140" s="53">
        <v>681</v>
      </c>
      <c r="B140" s="85" t="s">
        <v>326</v>
      </c>
      <c r="C140" s="50" t="s">
        <v>327</v>
      </c>
      <c r="D140" s="51">
        <f t="shared" ref="D140:E140" si="34">SUM(D141:D149)</f>
        <v>0</v>
      </c>
      <c r="E140" s="51">
        <f t="shared" si="34"/>
        <v>128.30000000000001</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128.30000000000001</v>
      </c>
      <c r="F149" s="52" t="str">
        <f t="shared" si="31"/>
        <v>-</v>
      </c>
    </row>
    <row r="150" spans="1:6" ht="12.75" customHeight="1" x14ac:dyDescent="0.2">
      <c r="A150" s="53">
        <v>683</v>
      </c>
      <c r="B150" s="85" t="s">
        <v>346</v>
      </c>
      <c r="C150" s="50" t="s">
        <v>347</v>
      </c>
      <c r="D150" s="242">
        <v>1683.84</v>
      </c>
      <c r="E150" s="242">
        <v>3254.25</v>
      </c>
      <c r="F150" s="52">
        <f t="shared" si="31"/>
        <v>193.26361174458381</v>
      </c>
    </row>
    <row r="151" spans="1:6" ht="12.75" customHeight="1" x14ac:dyDescent="0.2">
      <c r="A151" s="53">
        <v>3</v>
      </c>
      <c r="B151" s="85" t="s">
        <v>348</v>
      </c>
      <c r="C151" s="50" t="s">
        <v>56</v>
      </c>
      <c r="D151" s="51">
        <f t="shared" ref="D151:E151" si="35">D152+D163+D196+D215+D224+D252+D263</f>
        <v>3204386.59</v>
      </c>
      <c r="E151" s="51">
        <f t="shared" si="35"/>
        <v>3439395.4600000004</v>
      </c>
      <c r="F151" s="52">
        <f t="shared" si="31"/>
        <v>107.33397370758566</v>
      </c>
    </row>
    <row r="152" spans="1:6" ht="12.75" customHeight="1" x14ac:dyDescent="0.2">
      <c r="A152" s="53">
        <v>31</v>
      </c>
      <c r="B152" s="85" t="s">
        <v>349</v>
      </c>
      <c r="C152" s="50" t="s">
        <v>350</v>
      </c>
      <c r="D152" s="51">
        <f t="shared" ref="D152:E152" si="36">D153+D158+D159</f>
        <v>283950.68</v>
      </c>
      <c r="E152" s="51">
        <f t="shared" si="36"/>
        <v>663394.42000000004</v>
      </c>
      <c r="F152" s="52">
        <f t="shared" si="31"/>
        <v>233.63015718081749</v>
      </c>
    </row>
    <row r="153" spans="1:6" ht="12.75" customHeight="1" x14ac:dyDescent="0.2">
      <c r="A153" s="53">
        <v>311</v>
      </c>
      <c r="B153" s="85" t="s">
        <v>351</v>
      </c>
      <c r="C153" s="50" t="s">
        <v>352</v>
      </c>
      <c r="D153" s="51">
        <f t="shared" ref="D153:E153" si="37">SUM(D154:D157)</f>
        <v>234866.23</v>
      </c>
      <c r="E153" s="51">
        <f t="shared" si="37"/>
        <v>544952.43000000005</v>
      </c>
      <c r="F153" s="52">
        <f t="shared" si="31"/>
        <v>232.0267285765178</v>
      </c>
    </row>
    <row r="154" spans="1:6" ht="12.75" customHeight="1" x14ac:dyDescent="0.2">
      <c r="A154" s="53">
        <v>3111</v>
      </c>
      <c r="B154" s="85" t="s">
        <v>353</v>
      </c>
      <c r="C154" s="50" t="s">
        <v>354</v>
      </c>
      <c r="D154" s="242">
        <v>234866.23</v>
      </c>
      <c r="E154" s="242">
        <v>544952.43000000005</v>
      </c>
      <c r="F154" s="52">
        <f t="shared" si="31"/>
        <v>232.0267285765178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13947.49</v>
      </c>
      <c r="E158" s="242">
        <v>31614.97</v>
      </c>
      <c r="F158" s="52">
        <f t="shared" si="31"/>
        <v>226.67139392105676</v>
      </c>
    </row>
    <row r="159" spans="1:6" ht="12.75" customHeight="1" x14ac:dyDescent="0.2">
      <c r="A159" s="53">
        <v>313</v>
      </c>
      <c r="B159" s="85" t="s">
        <v>363</v>
      </c>
      <c r="C159" s="50" t="s">
        <v>364</v>
      </c>
      <c r="D159" s="51">
        <f t="shared" ref="D159:E159" si="38">SUM(D160:D162)</f>
        <v>35136.959999999999</v>
      </c>
      <c r="E159" s="51">
        <f t="shared" si="38"/>
        <v>86827.02</v>
      </c>
      <c r="F159" s="52">
        <f t="shared" si="31"/>
        <v>247.11022239829515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35136.959999999999</v>
      </c>
      <c r="E161" s="242">
        <v>86827.02</v>
      </c>
      <c r="F161" s="52">
        <f t="shared" si="31"/>
        <v>247.11022239829515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900322.8</v>
      </c>
      <c r="E163" s="51">
        <f t="shared" si="39"/>
        <v>812190.95</v>
      </c>
      <c r="F163" s="52">
        <f t="shared" si="31"/>
        <v>90.211083180388187</v>
      </c>
    </row>
    <row r="164" spans="1:6" ht="12.75" customHeight="1" x14ac:dyDescent="0.2">
      <c r="A164" s="53">
        <v>321</v>
      </c>
      <c r="B164" s="85" t="s">
        <v>372</v>
      </c>
      <c r="C164" s="50" t="s">
        <v>373</v>
      </c>
      <c r="D164" s="51">
        <f t="shared" ref="D164:E164" si="40">SUM(D165:D168)</f>
        <v>11852.890000000001</v>
      </c>
      <c r="E164" s="51">
        <f t="shared" si="40"/>
        <v>19156.230000000003</v>
      </c>
      <c r="F164" s="52">
        <f t="shared" si="31"/>
        <v>161.6165340267226</v>
      </c>
    </row>
    <row r="165" spans="1:6" ht="12.75" customHeight="1" x14ac:dyDescent="0.2">
      <c r="A165" s="53">
        <v>3211</v>
      </c>
      <c r="B165" s="85" t="s">
        <v>374</v>
      </c>
      <c r="C165" s="50" t="s">
        <v>375</v>
      </c>
      <c r="D165" s="242">
        <v>956.03</v>
      </c>
      <c r="E165" s="242">
        <v>1502.1</v>
      </c>
      <c r="F165" s="52">
        <f t="shared" si="31"/>
        <v>157.11850046546655</v>
      </c>
    </row>
    <row r="166" spans="1:6" ht="12.75" customHeight="1" x14ac:dyDescent="0.2">
      <c r="A166" s="53">
        <v>3212</v>
      </c>
      <c r="B166" s="85" t="s">
        <v>376</v>
      </c>
      <c r="C166" s="50" t="s">
        <v>377</v>
      </c>
      <c r="D166" s="242">
        <v>9409.36</v>
      </c>
      <c r="E166" s="242">
        <v>14613.48</v>
      </c>
      <c r="F166" s="52">
        <f t="shared" si="31"/>
        <v>155.30790617002643</v>
      </c>
    </row>
    <row r="167" spans="1:6" ht="12.75" customHeight="1" x14ac:dyDescent="0.2">
      <c r="A167" s="53">
        <v>3213</v>
      </c>
      <c r="B167" s="85" t="s">
        <v>378</v>
      </c>
      <c r="C167" s="50" t="s">
        <v>379</v>
      </c>
      <c r="D167" s="242">
        <v>1487.5</v>
      </c>
      <c r="E167" s="242">
        <v>1098</v>
      </c>
      <c r="F167" s="52">
        <f t="shared" si="31"/>
        <v>73.815126050420162</v>
      </c>
    </row>
    <row r="168" spans="1:6" ht="12.75" customHeight="1" x14ac:dyDescent="0.2">
      <c r="A168" s="53">
        <v>3214</v>
      </c>
      <c r="B168" s="85" t="s">
        <v>380</v>
      </c>
      <c r="C168" s="50" t="s">
        <v>381</v>
      </c>
      <c r="D168" s="242">
        <v>0</v>
      </c>
      <c r="E168" s="242">
        <v>1942.65</v>
      </c>
      <c r="F168" s="52" t="str">
        <f t="shared" si="31"/>
        <v>-</v>
      </c>
    </row>
    <row r="169" spans="1:6" ht="12.75" customHeight="1" x14ac:dyDescent="0.2">
      <c r="A169" s="53">
        <v>322</v>
      </c>
      <c r="B169" s="85" t="s">
        <v>382</v>
      </c>
      <c r="C169" s="50" t="s">
        <v>383</v>
      </c>
      <c r="D169" s="51">
        <f t="shared" ref="D169:E169" si="41">SUM(D170:D176)</f>
        <v>193640.63999999998</v>
      </c>
      <c r="E169" s="51">
        <f t="shared" si="41"/>
        <v>207660.44999999998</v>
      </c>
      <c r="F169" s="52">
        <f t="shared" si="31"/>
        <v>107.24011757036126</v>
      </c>
    </row>
    <row r="170" spans="1:6" ht="12.75" customHeight="1" x14ac:dyDescent="0.2">
      <c r="A170" s="53">
        <v>3221</v>
      </c>
      <c r="B170" s="85" t="s">
        <v>384</v>
      </c>
      <c r="C170" s="50" t="s">
        <v>385</v>
      </c>
      <c r="D170" s="242">
        <v>9402.08</v>
      </c>
      <c r="E170" s="242">
        <v>13572.98</v>
      </c>
      <c r="F170" s="52">
        <f t="shared" si="31"/>
        <v>144.36146044279562</v>
      </c>
    </row>
    <row r="171" spans="1:6" ht="12.75" customHeight="1" x14ac:dyDescent="0.2">
      <c r="A171" s="53">
        <v>3222</v>
      </c>
      <c r="B171" s="85" t="s">
        <v>386</v>
      </c>
      <c r="C171" s="50" t="s">
        <v>387</v>
      </c>
      <c r="D171" s="242">
        <v>17671.310000000001</v>
      </c>
      <c r="E171" s="242">
        <v>27995.01</v>
      </c>
      <c r="F171" s="52">
        <f t="shared" si="31"/>
        <v>158.42068301670898</v>
      </c>
    </row>
    <row r="172" spans="1:6" ht="12.75" customHeight="1" x14ac:dyDescent="0.2">
      <c r="A172" s="53">
        <v>3223</v>
      </c>
      <c r="B172" s="85" t="s">
        <v>388</v>
      </c>
      <c r="C172" s="50" t="s">
        <v>389</v>
      </c>
      <c r="D172" s="242">
        <v>148876.73000000001</v>
      </c>
      <c r="E172" s="242">
        <v>136346.62</v>
      </c>
      <c r="F172" s="52">
        <f t="shared" si="31"/>
        <v>91.58356715653278</v>
      </c>
    </row>
    <row r="173" spans="1:6" ht="12.75" customHeight="1" x14ac:dyDescent="0.2">
      <c r="A173" s="53">
        <v>3224</v>
      </c>
      <c r="B173" s="85" t="s">
        <v>390</v>
      </c>
      <c r="C173" s="50" t="s">
        <v>391</v>
      </c>
      <c r="D173" s="242">
        <v>14896.06</v>
      </c>
      <c r="E173" s="242">
        <v>26257.69</v>
      </c>
      <c r="F173" s="52">
        <f t="shared" si="31"/>
        <v>176.2727190948479</v>
      </c>
    </row>
    <row r="174" spans="1:6" ht="12.75" customHeight="1" x14ac:dyDescent="0.2">
      <c r="A174" s="53">
        <v>3225</v>
      </c>
      <c r="B174" s="85" t="s">
        <v>392</v>
      </c>
      <c r="C174" s="50" t="s">
        <v>393</v>
      </c>
      <c r="D174" s="242">
        <v>2666.43</v>
      </c>
      <c r="E174" s="242">
        <v>2921.81</v>
      </c>
      <c r="F174" s="52">
        <f t="shared" si="31"/>
        <v>109.57760001200107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128.03</v>
      </c>
      <c r="E176" s="242">
        <v>566.34</v>
      </c>
      <c r="F176" s="52">
        <f t="shared" si="31"/>
        <v>442.34944934780913</v>
      </c>
    </row>
    <row r="177" spans="1:6" ht="12.75" customHeight="1" x14ac:dyDescent="0.2">
      <c r="A177" s="53">
        <v>323</v>
      </c>
      <c r="B177" s="85" t="s">
        <v>398</v>
      </c>
      <c r="C177" s="50" t="s">
        <v>399</v>
      </c>
      <c r="D177" s="51">
        <f t="shared" ref="D177:E177" si="42">SUM(D178:D186)</f>
        <v>586090.78</v>
      </c>
      <c r="E177" s="51">
        <f t="shared" si="42"/>
        <v>449458.22</v>
      </c>
      <c r="F177" s="52">
        <f t="shared" si="31"/>
        <v>76.687474933490677</v>
      </c>
    </row>
    <row r="178" spans="1:6" ht="12.75" customHeight="1" x14ac:dyDescent="0.2">
      <c r="A178" s="53">
        <v>3231</v>
      </c>
      <c r="B178" s="85" t="s">
        <v>400</v>
      </c>
      <c r="C178" s="50" t="s">
        <v>401</v>
      </c>
      <c r="D178" s="242">
        <v>33453.230000000003</v>
      </c>
      <c r="E178" s="242">
        <v>32843.68</v>
      </c>
      <c r="F178" s="52">
        <f t="shared" si="31"/>
        <v>98.177903897471168</v>
      </c>
    </row>
    <row r="179" spans="1:6" ht="12.75" customHeight="1" x14ac:dyDescent="0.2">
      <c r="A179" s="53">
        <v>3232</v>
      </c>
      <c r="B179" s="85" t="s">
        <v>402</v>
      </c>
      <c r="C179" s="50" t="s">
        <v>403</v>
      </c>
      <c r="D179" s="242">
        <v>368925.92</v>
      </c>
      <c r="E179" s="242">
        <v>206941.06</v>
      </c>
      <c r="F179" s="52">
        <f t="shared" si="31"/>
        <v>56.09284920940226</v>
      </c>
    </row>
    <row r="180" spans="1:6" ht="12.75" customHeight="1" x14ac:dyDescent="0.2">
      <c r="A180" s="53">
        <v>3233</v>
      </c>
      <c r="B180" s="85" t="s">
        <v>404</v>
      </c>
      <c r="C180" s="50" t="s">
        <v>405</v>
      </c>
      <c r="D180" s="242">
        <v>30688</v>
      </c>
      <c r="E180" s="242">
        <v>37887.06</v>
      </c>
      <c r="F180" s="52">
        <f t="shared" si="31"/>
        <v>123.45887643378519</v>
      </c>
    </row>
    <row r="181" spans="1:6" ht="12.75" customHeight="1" x14ac:dyDescent="0.2">
      <c r="A181" s="53">
        <v>3234</v>
      </c>
      <c r="B181" s="85" t="s">
        <v>406</v>
      </c>
      <c r="C181" s="50" t="s">
        <v>407</v>
      </c>
      <c r="D181" s="242">
        <v>39657.269999999997</v>
      </c>
      <c r="E181" s="242">
        <v>45057.65</v>
      </c>
      <c r="F181" s="52">
        <f t="shared" si="31"/>
        <v>113.61762925183707</v>
      </c>
    </row>
    <row r="182" spans="1:6" ht="12.75" customHeight="1" x14ac:dyDescent="0.2">
      <c r="A182" s="53">
        <v>3235</v>
      </c>
      <c r="B182" s="85" t="s">
        <v>408</v>
      </c>
      <c r="C182" s="50" t="s">
        <v>409</v>
      </c>
      <c r="D182" s="242">
        <v>2866.45</v>
      </c>
      <c r="E182" s="242">
        <v>28469.53</v>
      </c>
      <c r="F182" s="52">
        <f t="shared" si="31"/>
        <v>993.19820684121487</v>
      </c>
    </row>
    <row r="183" spans="1:6" ht="12.75" customHeight="1" x14ac:dyDescent="0.2">
      <c r="A183" s="53">
        <v>3236</v>
      </c>
      <c r="B183" s="85" t="s">
        <v>410</v>
      </c>
      <c r="C183" s="50" t="s">
        <v>411</v>
      </c>
      <c r="D183" s="242">
        <v>934.88</v>
      </c>
      <c r="E183" s="242">
        <v>0</v>
      </c>
      <c r="F183" s="52">
        <f t="shared" si="31"/>
        <v>0</v>
      </c>
    </row>
    <row r="184" spans="1:6" ht="12.75" customHeight="1" x14ac:dyDescent="0.2">
      <c r="A184" s="53">
        <v>3237</v>
      </c>
      <c r="B184" s="85" t="s">
        <v>412</v>
      </c>
      <c r="C184" s="50" t="s">
        <v>413</v>
      </c>
      <c r="D184" s="242">
        <v>72094.16</v>
      </c>
      <c r="E184" s="242">
        <v>47407.65</v>
      </c>
      <c r="F184" s="52">
        <f t="shared" si="31"/>
        <v>65.757961532529123</v>
      </c>
    </row>
    <row r="185" spans="1:6" ht="12.75" customHeight="1" x14ac:dyDescent="0.2">
      <c r="A185" s="53">
        <v>3238</v>
      </c>
      <c r="B185" s="85" t="s">
        <v>414</v>
      </c>
      <c r="C185" s="50" t="s">
        <v>415</v>
      </c>
      <c r="D185" s="242">
        <v>8394.18</v>
      </c>
      <c r="E185" s="242">
        <v>9427.17</v>
      </c>
      <c r="F185" s="52">
        <f t="shared" si="31"/>
        <v>112.30602631823476</v>
      </c>
    </row>
    <row r="186" spans="1:6" ht="12.75" customHeight="1" x14ac:dyDescent="0.2">
      <c r="A186" s="53">
        <v>3239</v>
      </c>
      <c r="B186" s="85" t="s">
        <v>416</v>
      </c>
      <c r="C186" s="50" t="s">
        <v>417</v>
      </c>
      <c r="D186" s="242">
        <v>29076.69</v>
      </c>
      <c r="E186" s="242">
        <v>41424.42</v>
      </c>
      <c r="F186" s="52">
        <f t="shared" si="31"/>
        <v>142.46607849793082</v>
      </c>
    </row>
    <row r="187" spans="1:6" ht="12.75" customHeight="1" x14ac:dyDescent="0.2">
      <c r="A187" s="53">
        <v>324</v>
      </c>
      <c r="B187" s="85" t="s">
        <v>418</v>
      </c>
      <c r="C187" s="50" t="s">
        <v>419</v>
      </c>
      <c r="D187" s="242">
        <v>1311.69</v>
      </c>
      <c r="E187" s="242">
        <v>93.42</v>
      </c>
      <c r="F187" s="52">
        <f t="shared" si="31"/>
        <v>7.1221096448093686</v>
      </c>
    </row>
    <row r="188" spans="1:6" ht="12.75" customHeight="1" x14ac:dyDescent="0.2">
      <c r="A188" s="53">
        <v>329</v>
      </c>
      <c r="B188" s="85" t="s">
        <v>420</v>
      </c>
      <c r="C188" s="50" t="s">
        <v>421</v>
      </c>
      <c r="D188" s="51">
        <f t="shared" ref="D188:E188" si="43">SUM(D189:D195)</f>
        <v>107426.8</v>
      </c>
      <c r="E188" s="51">
        <f t="shared" si="43"/>
        <v>135822.63</v>
      </c>
      <c r="F188" s="52">
        <f t="shared" si="31"/>
        <v>126.43272442258358</v>
      </c>
    </row>
    <row r="189" spans="1:6" ht="12.75" customHeight="1" x14ac:dyDescent="0.2">
      <c r="A189" s="53">
        <v>3291</v>
      </c>
      <c r="B189" s="232" t="s">
        <v>422</v>
      </c>
      <c r="C189" s="50" t="s">
        <v>423</v>
      </c>
      <c r="D189" s="242">
        <v>5355.5</v>
      </c>
      <c r="E189" s="242">
        <v>4061.98</v>
      </c>
      <c r="F189" s="52">
        <f t="shared" si="31"/>
        <v>75.846886378489415</v>
      </c>
    </row>
    <row r="190" spans="1:6" ht="12.75" customHeight="1" x14ac:dyDescent="0.2">
      <c r="A190" s="53">
        <v>3292</v>
      </c>
      <c r="B190" s="85" t="s">
        <v>424</v>
      </c>
      <c r="C190" s="50" t="s">
        <v>425</v>
      </c>
      <c r="D190" s="242">
        <v>6253.77</v>
      </c>
      <c r="E190" s="242">
        <v>12371.94</v>
      </c>
      <c r="F190" s="52">
        <f t="shared" si="31"/>
        <v>197.8317079137864</v>
      </c>
    </row>
    <row r="191" spans="1:6" ht="12.75" customHeight="1" x14ac:dyDescent="0.2">
      <c r="A191" s="53">
        <v>3293</v>
      </c>
      <c r="B191" s="85" t="s">
        <v>426</v>
      </c>
      <c r="C191" s="50" t="s">
        <v>427</v>
      </c>
      <c r="D191" s="242">
        <v>21310.65</v>
      </c>
      <c r="E191" s="242">
        <v>23448.55</v>
      </c>
      <c r="F191" s="52">
        <f t="shared" si="31"/>
        <v>110.03207316529529</v>
      </c>
    </row>
    <row r="192" spans="1:6" ht="12.75" customHeight="1" x14ac:dyDescent="0.2">
      <c r="A192" s="53">
        <v>3294</v>
      </c>
      <c r="B192" s="85" t="s">
        <v>428</v>
      </c>
      <c r="C192" s="50" t="s">
        <v>429</v>
      </c>
      <c r="D192" s="242">
        <v>1414.32</v>
      </c>
      <c r="E192" s="242">
        <v>2465.85</v>
      </c>
      <c r="F192" s="52">
        <f t="shared" si="31"/>
        <v>174.34880366536569</v>
      </c>
    </row>
    <row r="193" spans="1:6" ht="12.75" customHeight="1" x14ac:dyDescent="0.2">
      <c r="A193" s="53">
        <v>3295</v>
      </c>
      <c r="B193" s="85" t="s">
        <v>430</v>
      </c>
      <c r="C193" s="50" t="s">
        <v>431</v>
      </c>
      <c r="D193" s="242">
        <v>15475.73</v>
      </c>
      <c r="E193" s="242">
        <v>15440.4</v>
      </c>
      <c r="F193" s="52">
        <f t="shared" si="31"/>
        <v>99.771707053560647</v>
      </c>
    </row>
    <row r="194" spans="1:6" ht="12.75" customHeight="1" x14ac:dyDescent="0.2">
      <c r="A194" s="53" t="s">
        <v>432</v>
      </c>
      <c r="B194" s="85" t="s">
        <v>433</v>
      </c>
      <c r="C194" s="50" t="s">
        <v>432</v>
      </c>
      <c r="D194" s="242">
        <v>0</v>
      </c>
      <c r="E194" s="242">
        <v>106.51</v>
      </c>
      <c r="F194" s="52" t="str">
        <f t="shared" si="31"/>
        <v>-</v>
      </c>
    </row>
    <row r="195" spans="1:6" ht="12.75" customHeight="1" x14ac:dyDescent="0.2">
      <c r="A195" s="53">
        <v>3299</v>
      </c>
      <c r="B195" s="85" t="s">
        <v>434</v>
      </c>
      <c r="C195" s="50" t="s">
        <v>435</v>
      </c>
      <c r="D195" s="242">
        <v>57616.83</v>
      </c>
      <c r="E195" s="242">
        <v>77927.399999999994</v>
      </c>
      <c r="F195" s="52">
        <f t="shared" si="31"/>
        <v>135.25110631737286</v>
      </c>
    </row>
    <row r="196" spans="1:6" ht="12.75" customHeight="1" x14ac:dyDescent="0.2">
      <c r="A196" s="53">
        <v>34</v>
      </c>
      <c r="B196" s="232" t="s">
        <v>436</v>
      </c>
      <c r="C196" s="50" t="s">
        <v>437</v>
      </c>
      <c r="D196" s="51">
        <f t="shared" ref="D196:E196" si="44">D197+D202+D210</f>
        <v>8010.69</v>
      </c>
      <c r="E196" s="51">
        <f t="shared" si="44"/>
        <v>15560.05</v>
      </c>
      <c r="F196" s="52">
        <f t="shared" si="31"/>
        <v>194.24107036971847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673.41</v>
      </c>
      <c r="E202" s="51">
        <f t="shared" si="46"/>
        <v>7345.64</v>
      </c>
      <c r="F202" s="52">
        <f t="shared" si="31"/>
        <v>1090.8124322478134</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673.41</v>
      </c>
      <c r="E205" s="242">
        <v>7345.64</v>
      </c>
      <c r="F205" s="52">
        <f t="shared" si="31"/>
        <v>1090.8124322478134</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7337.28</v>
      </c>
      <c r="E210" s="51">
        <f t="shared" si="47"/>
        <v>8214.41</v>
      </c>
      <c r="F210" s="52">
        <f t="shared" si="31"/>
        <v>111.95442997950194</v>
      </c>
    </row>
    <row r="211" spans="1:6" ht="12.75" customHeight="1" x14ac:dyDescent="0.2">
      <c r="A211" s="53">
        <v>3431</v>
      </c>
      <c r="B211" s="232" t="s">
        <v>466</v>
      </c>
      <c r="C211" s="50" t="s">
        <v>467</v>
      </c>
      <c r="D211" s="242">
        <v>4125.4799999999996</v>
      </c>
      <c r="E211" s="242">
        <v>4104</v>
      </c>
      <c r="F211" s="52">
        <f t="shared" si="31"/>
        <v>99.479333313941666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1.76</v>
      </c>
      <c r="E213" s="242">
        <v>0</v>
      </c>
      <c r="F213" s="52">
        <f t="shared" si="31"/>
        <v>0</v>
      </c>
    </row>
    <row r="214" spans="1:6" ht="12.75" customHeight="1" x14ac:dyDescent="0.2">
      <c r="A214" s="53">
        <v>3434</v>
      </c>
      <c r="B214" s="85" t="s">
        <v>472</v>
      </c>
      <c r="C214" s="50" t="s">
        <v>473</v>
      </c>
      <c r="D214" s="242">
        <v>3210.04</v>
      </c>
      <c r="E214" s="242">
        <v>4110.41</v>
      </c>
      <c r="F214" s="52">
        <f t="shared" si="31"/>
        <v>128.04856014255276</v>
      </c>
    </row>
    <row r="215" spans="1:6" ht="12.75" customHeight="1" x14ac:dyDescent="0.2">
      <c r="A215" s="53">
        <v>35</v>
      </c>
      <c r="B215" s="85" t="s">
        <v>474</v>
      </c>
      <c r="C215" s="50" t="s">
        <v>475</v>
      </c>
      <c r="D215" s="51">
        <f t="shared" ref="D215:E215" si="48">D216+D219+D223</f>
        <v>36612.370000000003</v>
      </c>
      <c r="E215" s="51">
        <f t="shared" si="48"/>
        <v>118540</v>
      </c>
      <c r="F215" s="52">
        <f t="shared" si="31"/>
        <v>323.77035411802075</v>
      </c>
    </row>
    <row r="216" spans="1:6" ht="12.75" customHeight="1" x14ac:dyDescent="0.2">
      <c r="A216" s="53">
        <v>351</v>
      </c>
      <c r="B216" s="85" t="s">
        <v>476</v>
      </c>
      <c r="C216" s="50" t="s">
        <v>477</v>
      </c>
      <c r="D216" s="51">
        <f t="shared" ref="D216:E216" si="49">SUM(D217:D218)</f>
        <v>35586.639999999999</v>
      </c>
      <c r="E216" s="51">
        <f t="shared" si="49"/>
        <v>118540</v>
      </c>
      <c r="F216" s="52">
        <f t="shared" si="31"/>
        <v>333.10253510868125</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35586.639999999999</v>
      </c>
      <c r="E218" s="242">
        <v>118540</v>
      </c>
      <c r="F218" s="52">
        <f t="shared" si="31"/>
        <v>333.10253510868125</v>
      </c>
    </row>
    <row r="219" spans="1:6" ht="24" x14ac:dyDescent="0.2">
      <c r="A219" s="53">
        <v>352</v>
      </c>
      <c r="B219" s="85" t="s">
        <v>482</v>
      </c>
      <c r="C219" s="50" t="s">
        <v>483</v>
      </c>
      <c r="D219" s="51">
        <f t="shared" ref="D219:E219" si="50">SUM(D220:D222)</f>
        <v>1025.73</v>
      </c>
      <c r="E219" s="51">
        <f t="shared" si="50"/>
        <v>0</v>
      </c>
      <c r="F219" s="52">
        <f t="shared" si="31"/>
        <v>0</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1025.73</v>
      </c>
      <c r="E221" s="242">
        <v>0</v>
      </c>
      <c r="F221" s="52">
        <f t="shared" si="31"/>
        <v>0</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1233035.1299999999</v>
      </c>
      <c r="E224" s="51">
        <f t="shared" si="51"/>
        <v>1125670.52</v>
      </c>
      <c r="F224" s="52">
        <f t="shared" ref="F224:F235" si="52">IF(D224&lt;&gt;0,IF(E224/D224&gt;=100,"&gt;&gt;100",E224/D224*100),"-")</f>
        <v>91.292656033247013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43243.199999999997</v>
      </c>
      <c r="E231" s="51">
        <f t="shared" si="55"/>
        <v>146136.88</v>
      </c>
      <c r="F231" s="52">
        <f t="shared" si="52"/>
        <v>337.94187294187299</v>
      </c>
    </row>
    <row r="232" spans="1:6" ht="12.75" customHeight="1" x14ac:dyDescent="0.2">
      <c r="A232" s="53">
        <v>3631</v>
      </c>
      <c r="B232" s="85" t="s">
        <v>508</v>
      </c>
      <c r="C232" s="50" t="s">
        <v>509</v>
      </c>
      <c r="D232" s="242">
        <v>16786.02</v>
      </c>
      <c r="E232" s="242">
        <v>38595.69</v>
      </c>
      <c r="F232" s="52">
        <f t="shared" si="52"/>
        <v>229.92758259551698</v>
      </c>
    </row>
    <row r="233" spans="1:6" ht="12.75" customHeight="1" x14ac:dyDescent="0.2">
      <c r="A233" s="53">
        <v>3632</v>
      </c>
      <c r="B233" s="85" t="s">
        <v>510</v>
      </c>
      <c r="C233" s="50" t="s">
        <v>511</v>
      </c>
      <c r="D233" s="242">
        <v>26457.18</v>
      </c>
      <c r="E233" s="242">
        <v>107541.19</v>
      </c>
      <c r="F233" s="52">
        <f t="shared" si="52"/>
        <v>406.47260970367967</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4673.16</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4673.16</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428355.61</v>
      </c>
      <c r="E240" s="51">
        <f t="shared" si="58"/>
        <v>928878.28</v>
      </c>
      <c r="F240" s="52">
        <f t="shared" ref="F240:F243" si="59">IF(D240&lt;&gt;0,IF(E240/D240&gt;=100,"&gt;&gt;100",E240/D240*100),"-")</f>
        <v>216.84746465676034</v>
      </c>
    </row>
    <row r="241" spans="1:6" ht="24" x14ac:dyDescent="0.2">
      <c r="A241" s="53">
        <v>3672</v>
      </c>
      <c r="B241" s="85" t="s">
        <v>526</v>
      </c>
      <c r="C241" s="50" t="s">
        <v>527</v>
      </c>
      <c r="D241" s="242">
        <v>428355.61</v>
      </c>
      <c r="E241" s="242">
        <v>910354</v>
      </c>
      <c r="F241" s="52">
        <f t="shared" si="59"/>
        <v>212.52295493456944</v>
      </c>
    </row>
    <row r="242" spans="1:6" ht="24" x14ac:dyDescent="0.2">
      <c r="A242" s="53">
        <v>3673</v>
      </c>
      <c r="B242" s="85" t="s">
        <v>528</v>
      </c>
      <c r="C242" s="50" t="s">
        <v>529</v>
      </c>
      <c r="D242" s="242">
        <v>0</v>
      </c>
      <c r="E242" s="242">
        <v>18524.28</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761436.32</v>
      </c>
      <c r="E244" s="51">
        <f t="shared" si="60"/>
        <v>45982.2</v>
      </c>
      <c r="F244" s="52">
        <f t="shared" ref="F244:F251" si="61">IF(D244&lt;&gt;0,IF(E244/D244&gt;=100,"&gt;&gt;100",E244/D244*100),"-")</f>
        <v>6.0388766325199725</v>
      </c>
    </row>
    <row r="245" spans="1:6" ht="12.75" customHeight="1" x14ac:dyDescent="0.2">
      <c r="A245" s="53" t="s">
        <v>534</v>
      </c>
      <c r="B245" s="85" t="s">
        <v>535</v>
      </c>
      <c r="C245" s="50" t="s">
        <v>534</v>
      </c>
      <c r="D245" s="242">
        <v>67683</v>
      </c>
      <c r="E245" s="242">
        <v>44069.7</v>
      </c>
      <c r="F245" s="52">
        <f t="shared" si="61"/>
        <v>65.111918797925611</v>
      </c>
    </row>
    <row r="246" spans="1:6" ht="12.75" customHeight="1" x14ac:dyDescent="0.2">
      <c r="A246" s="53" t="s">
        <v>536</v>
      </c>
      <c r="B246" s="85" t="s">
        <v>537</v>
      </c>
      <c r="C246" s="50" t="s">
        <v>536</v>
      </c>
      <c r="D246" s="242">
        <v>693753.32</v>
      </c>
      <c r="E246" s="242">
        <v>1912.5</v>
      </c>
      <c r="F246" s="52">
        <f t="shared" si="61"/>
        <v>0.27567435641244936</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105650.33</v>
      </c>
      <c r="E252" s="51">
        <f t="shared" si="63"/>
        <v>123704.23999999999</v>
      </c>
      <c r="F252" s="52">
        <f t="shared" ref="F252:F258" si="64">IF(D252&lt;&gt;0,IF(E252/D252&gt;=100,"&gt;&gt;100",E252/D252*100),"-")</f>
        <v>117.08836120057551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105650.33</v>
      </c>
      <c r="E259" s="51">
        <f t="shared" si="66"/>
        <v>123704.23999999999</v>
      </c>
      <c r="F259" s="52">
        <f t="shared" ref="F259:F262" si="67">IF(D259&lt;&gt;0,IF(E259/D259&gt;=100,"&gt;&gt;100",E259/D259*100),"-")</f>
        <v>117.08836120057551</v>
      </c>
    </row>
    <row r="260" spans="1:6" ht="12.75" customHeight="1" x14ac:dyDescent="0.2">
      <c r="A260" s="53">
        <v>3721</v>
      </c>
      <c r="B260" s="85" t="s">
        <v>560</v>
      </c>
      <c r="C260" s="50" t="s">
        <v>561</v>
      </c>
      <c r="D260" s="242">
        <v>91307.14</v>
      </c>
      <c r="E260" s="242">
        <v>106046.64</v>
      </c>
      <c r="F260" s="52">
        <f t="shared" si="67"/>
        <v>116.14276824353496</v>
      </c>
    </row>
    <row r="261" spans="1:6" ht="12.75" customHeight="1" x14ac:dyDescent="0.2">
      <c r="A261" s="53">
        <v>3722</v>
      </c>
      <c r="B261" s="85" t="s">
        <v>562</v>
      </c>
      <c r="C261" s="50" t="s">
        <v>563</v>
      </c>
      <c r="D261" s="242">
        <v>14343.19</v>
      </c>
      <c r="E261" s="242">
        <v>17657.599999999999</v>
      </c>
      <c r="F261" s="52">
        <f t="shared" si="67"/>
        <v>123.10789998598636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636804.59000000008</v>
      </c>
      <c r="E263" s="51">
        <f t="shared" si="68"/>
        <v>580335.27999999991</v>
      </c>
      <c r="F263" s="52">
        <f t="shared" ref="F263:F267" si="69">IF(D263&lt;&gt;0,IF(E263/D263&gt;=100,"&gt;&gt;100",E263/D263*100),"-")</f>
        <v>91.132395889294685</v>
      </c>
    </row>
    <row r="264" spans="1:6" ht="12.75" customHeight="1" x14ac:dyDescent="0.2">
      <c r="A264" s="53">
        <v>381</v>
      </c>
      <c r="B264" s="85" t="s">
        <v>568</v>
      </c>
      <c r="C264" s="50" t="s">
        <v>569</v>
      </c>
      <c r="D264" s="51">
        <f t="shared" ref="D264:E264" si="70">SUM(D265:D267)</f>
        <v>258103.34999999998</v>
      </c>
      <c r="E264" s="51">
        <f t="shared" si="70"/>
        <v>284937.84999999998</v>
      </c>
      <c r="F264" s="52">
        <f t="shared" si="69"/>
        <v>110.39680422590408</v>
      </c>
    </row>
    <row r="265" spans="1:6" ht="12.75" customHeight="1" x14ac:dyDescent="0.2">
      <c r="A265" s="53">
        <v>3811</v>
      </c>
      <c r="B265" s="85" t="s">
        <v>570</v>
      </c>
      <c r="C265" s="50" t="s">
        <v>571</v>
      </c>
      <c r="D265" s="242">
        <v>251616.49</v>
      </c>
      <c r="E265" s="242">
        <v>280289.15999999997</v>
      </c>
      <c r="F265" s="52">
        <f t="shared" si="69"/>
        <v>111.39538589064651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6486.86</v>
      </c>
      <c r="E267" s="242">
        <v>4648.6899999999996</v>
      </c>
      <c r="F267" s="52">
        <f t="shared" si="69"/>
        <v>71.663177562025382</v>
      </c>
    </row>
    <row r="268" spans="1:6" ht="12.75" customHeight="1" x14ac:dyDescent="0.2">
      <c r="A268" s="53">
        <v>382</v>
      </c>
      <c r="B268" s="86" t="s">
        <v>576</v>
      </c>
      <c r="C268" s="50" t="s">
        <v>577</v>
      </c>
      <c r="D268" s="51">
        <f t="shared" ref="D268:E268" si="71">SUM(D269:D272)</f>
        <v>9591.19</v>
      </c>
      <c r="E268" s="51">
        <f t="shared" si="71"/>
        <v>244986.08</v>
      </c>
      <c r="F268" s="52">
        <f t="shared" ref="F268:F272" si="72">IF(D268&lt;&gt;0,IF(E268/D268&gt;=100,"&gt;&gt;100",E268/D268*100),"-")</f>
        <v>2554.2824195954827</v>
      </c>
    </row>
    <row r="269" spans="1:6" ht="12.75" customHeight="1" x14ac:dyDescent="0.2">
      <c r="A269" s="53">
        <v>3821</v>
      </c>
      <c r="B269" s="85" t="s">
        <v>578</v>
      </c>
      <c r="C269" s="50" t="s">
        <v>579</v>
      </c>
      <c r="D269" s="242">
        <v>9591.19</v>
      </c>
      <c r="E269" s="242">
        <v>1850</v>
      </c>
      <c r="F269" s="52">
        <f t="shared" si="72"/>
        <v>19.28853458225726</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243136.08</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478.32</v>
      </c>
      <c r="E273" s="51">
        <f t="shared" si="73"/>
        <v>1770.28</v>
      </c>
      <c r="F273" s="52">
        <f t="shared" ref="F273:F284" si="74">IF(D273&lt;&gt;0,IF(E273/D273&gt;=100,"&gt;&gt;100",E273/D273*100),"-")</f>
        <v>370.10369627027933</v>
      </c>
    </row>
    <row r="274" spans="1:6" ht="12.75" customHeight="1" x14ac:dyDescent="0.2">
      <c r="A274" s="53">
        <v>3831</v>
      </c>
      <c r="B274" s="85" t="s">
        <v>588</v>
      </c>
      <c r="C274" s="50" t="s">
        <v>589</v>
      </c>
      <c r="D274" s="242">
        <v>0</v>
      </c>
      <c r="E274" s="242">
        <v>1770.28</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478.32</v>
      </c>
      <c r="E277" s="242">
        <v>0</v>
      </c>
      <c r="F277" s="52">
        <f t="shared" si="74"/>
        <v>0</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368631.73000000004</v>
      </c>
      <c r="E279" s="51">
        <f t="shared" si="75"/>
        <v>48641.07</v>
      </c>
      <c r="F279" s="52">
        <f t="shared" si="74"/>
        <v>13.195030715342924</v>
      </c>
    </row>
    <row r="280" spans="1:6" ht="24" x14ac:dyDescent="0.2">
      <c r="A280" s="53">
        <v>3861</v>
      </c>
      <c r="B280" s="85" t="s">
        <v>599</v>
      </c>
      <c r="C280" s="50" t="s">
        <v>600</v>
      </c>
      <c r="D280" s="242">
        <v>316718.08000000002</v>
      </c>
      <c r="E280" s="242">
        <v>34643.360000000001</v>
      </c>
      <c r="F280" s="52">
        <f t="shared" si="74"/>
        <v>10.938232512649735</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51913.65</v>
      </c>
      <c r="E282" s="242">
        <v>13997.71</v>
      </c>
      <c r="F282" s="52">
        <f t="shared" si="74"/>
        <v>26.963447956366</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3204386.59</v>
      </c>
      <c r="E289" s="51">
        <f t="shared" si="79"/>
        <v>3439395.4600000004</v>
      </c>
      <c r="F289" s="52">
        <f t="shared" si="76"/>
        <v>107.33397370758566</v>
      </c>
    </row>
    <row r="290" spans="1:6" ht="12.75" customHeight="1" x14ac:dyDescent="0.2">
      <c r="A290" s="53" t="s">
        <v>609</v>
      </c>
      <c r="B290" s="85" t="s">
        <v>620</v>
      </c>
      <c r="C290" s="50" t="s">
        <v>621</v>
      </c>
      <c r="D290" s="51">
        <f>IF(D6&gt;=D289,D6-D289,0)</f>
        <v>2202167.5200000005</v>
      </c>
      <c r="E290" s="51">
        <f>IF(E6&gt;=E289,E6-E289,0)</f>
        <v>2654296.1999999997</v>
      </c>
      <c r="F290" s="52">
        <f t="shared" si="76"/>
        <v>120.53107567402496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7399727.5899999999</v>
      </c>
      <c r="E292" s="242">
        <v>8208408.71</v>
      </c>
      <c r="F292" s="52">
        <f t="shared" si="76"/>
        <v>110.92852554589783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394961.37</v>
      </c>
      <c r="E294" s="242">
        <v>749656.66000000015</v>
      </c>
      <c r="F294" s="52">
        <f t="shared" si="76"/>
        <v>189.80505865674917</v>
      </c>
    </row>
    <row r="295" spans="1:6" ht="24" x14ac:dyDescent="0.2">
      <c r="A295" s="53">
        <v>9661</v>
      </c>
      <c r="B295" s="85" t="s">
        <v>630</v>
      </c>
      <c r="C295" s="50" t="s">
        <v>631</v>
      </c>
      <c r="D295" s="242">
        <v>7476.56</v>
      </c>
      <c r="E295" s="242">
        <v>12402.560000000005</v>
      </c>
      <c r="F295" s="52">
        <f t="shared" si="76"/>
        <v>165.88591544774607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37320.340000000004</v>
      </c>
      <c r="E298" s="51">
        <f t="shared" si="80"/>
        <v>21027.760000000002</v>
      </c>
      <c r="F298" s="52">
        <f t="shared" ref="F298:F418" si="81">IF(D298&lt;&gt;0,IF(E298/D298&gt;=100,"&gt;&gt;100",E298/D298*100),"-")</f>
        <v>56.34396685560742</v>
      </c>
    </row>
    <row r="299" spans="1:6" ht="12.75" customHeight="1" x14ac:dyDescent="0.2">
      <c r="A299" s="53">
        <v>71</v>
      </c>
      <c r="B299" s="85" t="s">
        <v>637</v>
      </c>
      <c r="C299" s="50" t="s">
        <v>638</v>
      </c>
      <c r="D299" s="51">
        <f t="shared" ref="D299:E299" si="82">D300+D304</f>
        <v>1645.53</v>
      </c>
      <c r="E299" s="51">
        <f t="shared" si="82"/>
        <v>6786.35</v>
      </c>
      <c r="F299" s="52">
        <f t="shared" si="81"/>
        <v>412.41119882347937</v>
      </c>
    </row>
    <row r="300" spans="1:6" ht="24" x14ac:dyDescent="0.2">
      <c r="A300" s="53">
        <v>711</v>
      </c>
      <c r="B300" s="85" t="s">
        <v>639</v>
      </c>
      <c r="C300" s="50" t="s">
        <v>640</v>
      </c>
      <c r="D300" s="51">
        <f t="shared" ref="D300:E300" si="83">SUM(D301:D303)</f>
        <v>1645.53</v>
      </c>
      <c r="E300" s="51">
        <f t="shared" si="83"/>
        <v>6786.35</v>
      </c>
      <c r="F300" s="52">
        <f t="shared" si="81"/>
        <v>412.41119882347937</v>
      </c>
    </row>
    <row r="301" spans="1:6" ht="12.75" customHeight="1" x14ac:dyDescent="0.2">
      <c r="A301" s="53">
        <v>7111</v>
      </c>
      <c r="B301" s="85" t="s">
        <v>641</v>
      </c>
      <c r="C301" s="50" t="s">
        <v>642</v>
      </c>
      <c r="D301" s="242">
        <v>1645.53</v>
      </c>
      <c r="E301" s="242">
        <v>6786.35</v>
      </c>
      <c r="F301" s="52">
        <f t="shared" si="81"/>
        <v>412.41119882347937</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35674.810000000005</v>
      </c>
      <c r="E311" s="51">
        <f t="shared" si="85"/>
        <v>14241.41</v>
      </c>
      <c r="F311" s="52">
        <f t="shared" si="81"/>
        <v>39.920072454485386</v>
      </c>
    </row>
    <row r="312" spans="1:6" ht="12.75" customHeight="1" x14ac:dyDescent="0.2">
      <c r="A312" s="53">
        <v>721</v>
      </c>
      <c r="B312" s="85" t="s">
        <v>663</v>
      </c>
      <c r="C312" s="50" t="s">
        <v>664</v>
      </c>
      <c r="D312" s="51">
        <f t="shared" ref="D312:E312" si="86">SUM(D313:D316)</f>
        <v>35674.810000000005</v>
      </c>
      <c r="E312" s="51">
        <f t="shared" si="86"/>
        <v>14241.41</v>
      </c>
      <c r="F312" s="52">
        <f t="shared" si="81"/>
        <v>39.920072454485386</v>
      </c>
    </row>
    <row r="313" spans="1:6" ht="12.75" customHeight="1" x14ac:dyDescent="0.2">
      <c r="A313" s="53">
        <v>7211</v>
      </c>
      <c r="B313" s="85" t="s">
        <v>665</v>
      </c>
      <c r="C313" s="50" t="s">
        <v>666</v>
      </c>
      <c r="D313" s="242">
        <v>269.58</v>
      </c>
      <c r="E313" s="242">
        <v>14241.41</v>
      </c>
      <c r="F313" s="52">
        <f t="shared" si="81"/>
        <v>5282.814006973811</v>
      </c>
    </row>
    <row r="314" spans="1:6" ht="12.75" customHeight="1" x14ac:dyDescent="0.2">
      <c r="A314" s="53">
        <v>7212</v>
      </c>
      <c r="B314" s="85" t="s">
        <v>667</v>
      </c>
      <c r="C314" s="50" t="s">
        <v>668</v>
      </c>
      <c r="D314" s="242">
        <v>35405.230000000003</v>
      </c>
      <c r="E314" s="242">
        <v>0</v>
      </c>
      <c r="F314" s="52">
        <f t="shared" si="81"/>
        <v>0</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1237556.2000000002</v>
      </c>
      <c r="E350" s="51">
        <f t="shared" si="95"/>
        <v>2248851.4500000002</v>
      </c>
      <c r="F350" s="52">
        <f t="shared" si="81"/>
        <v>181.71711717011314</v>
      </c>
    </row>
    <row r="351" spans="1:6" ht="12.75" customHeight="1" x14ac:dyDescent="0.2">
      <c r="A351" s="53">
        <v>41</v>
      </c>
      <c r="B351" s="85" t="s">
        <v>741</v>
      </c>
      <c r="C351" s="50" t="s">
        <v>742</v>
      </c>
      <c r="D351" s="51">
        <f t="shared" ref="D351:E351" si="96">D352+D356</f>
        <v>78940.55</v>
      </c>
      <c r="E351" s="51">
        <f t="shared" si="96"/>
        <v>35461.49</v>
      </c>
      <c r="F351" s="52">
        <f t="shared" si="81"/>
        <v>44.921767076616511</v>
      </c>
    </row>
    <row r="352" spans="1:6" ht="12.75" customHeight="1" x14ac:dyDescent="0.2">
      <c r="A352" s="53">
        <v>411</v>
      </c>
      <c r="B352" s="85" t="s">
        <v>743</v>
      </c>
      <c r="C352" s="50" t="s">
        <v>744</v>
      </c>
      <c r="D352" s="51">
        <f t="shared" ref="D352:E352" si="97">SUM(D353:D355)</f>
        <v>71427.540000000008</v>
      </c>
      <c r="E352" s="51">
        <f t="shared" si="97"/>
        <v>35461.49</v>
      </c>
      <c r="F352" s="52">
        <f t="shared" si="81"/>
        <v>49.646802899833865</v>
      </c>
    </row>
    <row r="353" spans="1:6" ht="12.75" customHeight="1" x14ac:dyDescent="0.2">
      <c r="A353" s="53">
        <v>4111</v>
      </c>
      <c r="B353" s="85" t="s">
        <v>641</v>
      </c>
      <c r="C353" s="50" t="s">
        <v>745</v>
      </c>
      <c r="D353" s="242">
        <v>50663.11</v>
      </c>
      <c r="E353" s="242">
        <v>2607.7399999999998</v>
      </c>
      <c r="F353" s="52">
        <f t="shared" si="81"/>
        <v>5.1472165842167996</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20764.43</v>
      </c>
      <c r="E355" s="242">
        <v>32853.75</v>
      </c>
      <c r="F355" s="52">
        <f t="shared" si="81"/>
        <v>158.22129478150856</v>
      </c>
    </row>
    <row r="356" spans="1:6" ht="12.75" customHeight="1" x14ac:dyDescent="0.2">
      <c r="A356" s="53">
        <v>412</v>
      </c>
      <c r="B356" s="85" t="s">
        <v>749</v>
      </c>
      <c r="C356" s="50" t="s">
        <v>750</v>
      </c>
      <c r="D356" s="51">
        <f t="shared" ref="D356:E356" si="98">SUM(D357:D362)</f>
        <v>7513.01</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7513.01</v>
      </c>
      <c r="E360" s="242">
        <v>0</v>
      </c>
      <c r="F360" s="52">
        <f t="shared" si="81"/>
        <v>0</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848420.88</v>
      </c>
      <c r="E363" s="51">
        <f t="shared" si="99"/>
        <v>1595407.8</v>
      </c>
      <c r="F363" s="52">
        <f t="shared" si="81"/>
        <v>188.04438193458887</v>
      </c>
    </row>
    <row r="364" spans="1:6" ht="12.75" customHeight="1" x14ac:dyDescent="0.2">
      <c r="A364" s="53">
        <v>421</v>
      </c>
      <c r="B364" s="85" t="s">
        <v>759</v>
      </c>
      <c r="C364" s="50" t="s">
        <v>760</v>
      </c>
      <c r="D364" s="51">
        <f t="shared" ref="D364:E364" si="100">SUM(D365:D368)</f>
        <v>813417.8</v>
      </c>
      <c r="E364" s="51">
        <f t="shared" si="100"/>
        <v>1385035.03</v>
      </c>
      <c r="F364" s="52">
        <f t="shared" si="81"/>
        <v>170.27350889051112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807210.26</v>
      </c>
      <c r="E366" s="242">
        <v>1175308.53</v>
      </c>
      <c r="F366" s="52">
        <f t="shared" si="81"/>
        <v>145.60128732754214</v>
      </c>
    </row>
    <row r="367" spans="1:6" ht="12.75" customHeight="1" x14ac:dyDescent="0.2">
      <c r="A367" s="53">
        <v>4213</v>
      </c>
      <c r="B367" s="85" t="s">
        <v>669</v>
      </c>
      <c r="C367" s="50" t="s">
        <v>763</v>
      </c>
      <c r="D367" s="242">
        <v>2189.9299999999998</v>
      </c>
      <c r="E367" s="242">
        <v>79056.399999999994</v>
      </c>
      <c r="F367" s="52">
        <f t="shared" si="81"/>
        <v>3609.9966665601187</v>
      </c>
    </row>
    <row r="368" spans="1:6" ht="12.75" customHeight="1" x14ac:dyDescent="0.2">
      <c r="A368" s="53">
        <v>4214</v>
      </c>
      <c r="B368" s="85" t="s">
        <v>671</v>
      </c>
      <c r="C368" s="50" t="s">
        <v>764</v>
      </c>
      <c r="D368" s="242">
        <v>4017.61</v>
      </c>
      <c r="E368" s="242">
        <v>130670.1</v>
      </c>
      <c r="F368" s="52">
        <f t="shared" si="81"/>
        <v>3252.4336608082913</v>
      </c>
    </row>
    <row r="369" spans="1:6" ht="12.75" customHeight="1" x14ac:dyDescent="0.2">
      <c r="A369" s="53">
        <v>422</v>
      </c>
      <c r="B369" s="85" t="s">
        <v>765</v>
      </c>
      <c r="C369" s="50" t="s">
        <v>766</v>
      </c>
      <c r="D369" s="51">
        <f t="shared" ref="D369:E369" si="101">SUM(D370:D377)</f>
        <v>35003.08</v>
      </c>
      <c r="E369" s="51">
        <f t="shared" si="101"/>
        <v>88164.06</v>
      </c>
      <c r="F369" s="52">
        <f t="shared" si="81"/>
        <v>251.87514927257828</v>
      </c>
    </row>
    <row r="370" spans="1:6" ht="12.75" customHeight="1" x14ac:dyDescent="0.2">
      <c r="A370" s="53">
        <v>4221</v>
      </c>
      <c r="B370" s="85" t="s">
        <v>675</v>
      </c>
      <c r="C370" s="50" t="s">
        <v>767</v>
      </c>
      <c r="D370" s="242">
        <v>7022.32</v>
      </c>
      <c r="E370" s="242">
        <v>3476.51</v>
      </c>
      <c r="F370" s="52">
        <f t="shared" si="81"/>
        <v>49.5065733261942</v>
      </c>
    </row>
    <row r="371" spans="1:6" ht="12.75" customHeight="1" x14ac:dyDescent="0.2">
      <c r="A371" s="53">
        <v>4222</v>
      </c>
      <c r="B371" s="85" t="s">
        <v>768</v>
      </c>
      <c r="C371" s="50" t="s">
        <v>769</v>
      </c>
      <c r="D371" s="242">
        <v>194.7</v>
      </c>
      <c r="E371" s="242">
        <v>896.41</v>
      </c>
      <c r="F371" s="52">
        <f t="shared" si="81"/>
        <v>460.40575243965077</v>
      </c>
    </row>
    <row r="372" spans="1:6" ht="12.75" customHeight="1" x14ac:dyDescent="0.2">
      <c r="A372" s="53">
        <v>4223</v>
      </c>
      <c r="B372" s="85" t="s">
        <v>679</v>
      </c>
      <c r="C372" s="50" t="s">
        <v>770</v>
      </c>
      <c r="D372" s="242">
        <v>471.65</v>
      </c>
      <c r="E372" s="242">
        <v>3160</v>
      </c>
      <c r="F372" s="52">
        <f t="shared" si="81"/>
        <v>669.98833881055873</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13692.5</v>
      </c>
      <c r="F374" s="52" t="str">
        <f t="shared" si="81"/>
        <v>-</v>
      </c>
    </row>
    <row r="375" spans="1:6" ht="12.75" customHeight="1" x14ac:dyDescent="0.2">
      <c r="A375" s="53">
        <v>4226</v>
      </c>
      <c r="B375" s="85" t="s">
        <v>685</v>
      </c>
      <c r="C375" s="50" t="s">
        <v>773</v>
      </c>
      <c r="D375" s="242">
        <v>0</v>
      </c>
      <c r="E375" s="242">
        <v>1339.13</v>
      </c>
      <c r="F375" s="52" t="str">
        <f t="shared" si="81"/>
        <v>-</v>
      </c>
    </row>
    <row r="376" spans="1:6" ht="12.75" customHeight="1" x14ac:dyDescent="0.2">
      <c r="A376" s="53">
        <v>4227</v>
      </c>
      <c r="B376" s="232" t="s">
        <v>687</v>
      </c>
      <c r="C376" s="50" t="s">
        <v>774</v>
      </c>
      <c r="D376" s="242">
        <v>27314.41</v>
      </c>
      <c r="E376" s="242">
        <v>65599.509999999995</v>
      </c>
      <c r="F376" s="52">
        <f t="shared" si="81"/>
        <v>240.16447728506671</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19800</v>
      </c>
      <c r="F378" s="52" t="str">
        <f t="shared" si="81"/>
        <v>-</v>
      </c>
    </row>
    <row r="379" spans="1:6" ht="12.75" customHeight="1" x14ac:dyDescent="0.2">
      <c r="A379" s="53">
        <v>4231</v>
      </c>
      <c r="B379" s="85" t="s">
        <v>693</v>
      </c>
      <c r="C379" s="50" t="s">
        <v>778</v>
      </c>
      <c r="D379" s="242">
        <v>0</v>
      </c>
      <c r="E379" s="242">
        <v>19800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102408.71</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22926.25</v>
      </c>
      <c r="F393" s="52" t="str">
        <f t="shared" si="81"/>
        <v>-</v>
      </c>
    </row>
    <row r="394" spans="1:6" ht="12.75" customHeight="1" x14ac:dyDescent="0.2">
      <c r="A394" s="53">
        <v>4263</v>
      </c>
      <c r="B394" s="85" t="s">
        <v>723</v>
      </c>
      <c r="C394" s="50" t="s">
        <v>798</v>
      </c>
      <c r="D394" s="242">
        <v>0</v>
      </c>
      <c r="E394" s="242">
        <v>78382.460000000006</v>
      </c>
      <c r="F394" s="52" t="str">
        <f t="shared" si="81"/>
        <v>-</v>
      </c>
    </row>
    <row r="395" spans="1:6" ht="12.75" customHeight="1" x14ac:dyDescent="0.2">
      <c r="A395" s="53">
        <v>4264</v>
      </c>
      <c r="B395" s="85" t="s">
        <v>725</v>
      </c>
      <c r="C395" s="50" t="s">
        <v>799</v>
      </c>
      <c r="D395" s="242">
        <v>0</v>
      </c>
      <c r="E395" s="242">
        <v>1100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310194.77</v>
      </c>
      <c r="E402" s="51">
        <f t="shared" si="109"/>
        <v>617982.15999999992</v>
      </c>
      <c r="F402" s="52">
        <f t="shared" si="81"/>
        <v>199.22391341414297</v>
      </c>
    </row>
    <row r="403" spans="1:6" ht="12.75" customHeight="1" x14ac:dyDescent="0.2">
      <c r="A403" s="53">
        <v>451</v>
      </c>
      <c r="B403" s="85" t="s">
        <v>812</v>
      </c>
      <c r="C403" s="50" t="s">
        <v>813</v>
      </c>
      <c r="D403" s="242">
        <v>280716.40000000002</v>
      </c>
      <c r="E403" s="242">
        <v>583103.46</v>
      </c>
      <c r="F403" s="52">
        <f t="shared" si="81"/>
        <v>207.71976984600826</v>
      </c>
    </row>
    <row r="404" spans="1:6" ht="12.75" customHeight="1" x14ac:dyDescent="0.2">
      <c r="A404" s="53">
        <v>452</v>
      </c>
      <c r="B404" s="85" t="s">
        <v>814</v>
      </c>
      <c r="C404" s="50" t="s">
        <v>815</v>
      </c>
      <c r="D404" s="242">
        <v>29478.37</v>
      </c>
      <c r="E404" s="242">
        <v>34661.07</v>
      </c>
      <c r="F404" s="52">
        <f t="shared" si="81"/>
        <v>117.5813655911097</v>
      </c>
    </row>
    <row r="405" spans="1:6" ht="12.75" customHeight="1" x14ac:dyDescent="0.2">
      <c r="A405" s="53">
        <v>453</v>
      </c>
      <c r="B405" s="85" t="s">
        <v>816</v>
      </c>
      <c r="C405" s="50" t="s">
        <v>817</v>
      </c>
      <c r="D405" s="242">
        <v>0</v>
      </c>
      <c r="E405" s="242">
        <v>217.63</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1200235.8600000001</v>
      </c>
      <c r="E408" s="51">
        <f t="shared" si="111"/>
        <v>2227823.6900000004</v>
      </c>
      <c r="F408" s="52">
        <f t="shared" si="81"/>
        <v>185.61549144182379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7714055.4000000004</v>
      </c>
      <c r="E410" s="242">
        <v>8897001.7800000012</v>
      </c>
      <c r="F410" s="52">
        <f t="shared" si="81"/>
        <v>115.33494794450141</v>
      </c>
    </row>
    <row r="411" spans="1:6" ht="12.75" customHeight="1" x14ac:dyDescent="0.2">
      <c r="A411" s="53">
        <v>97</v>
      </c>
      <c r="B411" s="85" t="s">
        <v>828</v>
      </c>
      <c r="C411" s="50" t="s">
        <v>829</v>
      </c>
      <c r="D411" s="242">
        <v>34746.949999999997</v>
      </c>
      <c r="E411" s="242">
        <v>26703.940000000002</v>
      </c>
      <c r="F411" s="52">
        <f t="shared" si="81"/>
        <v>76.852615841102619</v>
      </c>
    </row>
    <row r="412" spans="1:6" ht="12.75" customHeight="1" x14ac:dyDescent="0.2">
      <c r="A412" s="53" t="s">
        <v>609</v>
      </c>
      <c r="B412" s="85" t="s">
        <v>830</v>
      </c>
      <c r="C412" s="50" t="s">
        <v>831</v>
      </c>
      <c r="D412" s="51">
        <f>D6+D298</f>
        <v>5443874.4500000002</v>
      </c>
      <c r="E412" s="51">
        <f>E6+E298</f>
        <v>6114719.4199999999</v>
      </c>
      <c r="F412" s="52">
        <f t="shared" si="81"/>
        <v>112.32293242912684</v>
      </c>
    </row>
    <row r="413" spans="1:6" ht="12.75" customHeight="1" x14ac:dyDescent="0.2">
      <c r="A413" s="53" t="s">
        <v>609</v>
      </c>
      <c r="B413" s="85" t="s">
        <v>832</v>
      </c>
      <c r="C413" s="50" t="s">
        <v>833</v>
      </c>
      <c r="D413" s="51">
        <f t="shared" ref="D413:E413" si="112">D289+D350</f>
        <v>4441942.79</v>
      </c>
      <c r="E413" s="51">
        <f t="shared" si="112"/>
        <v>5688246.9100000001</v>
      </c>
      <c r="F413" s="52">
        <f t="shared" si="81"/>
        <v>128.05763556445987</v>
      </c>
    </row>
    <row r="414" spans="1:6" ht="12.75" customHeight="1" x14ac:dyDescent="0.2">
      <c r="A414" s="53" t="s">
        <v>609</v>
      </c>
      <c r="B414" s="85" t="s">
        <v>834</v>
      </c>
      <c r="C414" s="50" t="s">
        <v>835</v>
      </c>
      <c r="D414" s="51">
        <f t="shared" ref="D414:E414" si="113">IF(D412&gt;=D413,D412-D413,0)</f>
        <v>1001931.6600000001</v>
      </c>
      <c r="E414" s="51">
        <f t="shared" si="113"/>
        <v>426472.50999999978</v>
      </c>
      <c r="F414" s="52">
        <f t="shared" si="81"/>
        <v>42.565029834469918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314327.81000000052</v>
      </c>
      <c r="E417" s="51">
        <f t="shared" si="116"/>
        <v>688593.07000000123</v>
      </c>
      <c r="F417" s="52">
        <f t="shared" si="81"/>
        <v>219.06845277228254</v>
      </c>
    </row>
    <row r="418" spans="1:6" ht="12.75" customHeight="1" x14ac:dyDescent="0.2">
      <c r="A418" s="55" t="s">
        <v>843</v>
      </c>
      <c r="B418" s="233" t="s">
        <v>844</v>
      </c>
      <c r="C418" s="56" t="s">
        <v>845</v>
      </c>
      <c r="D418" s="62">
        <f t="shared" ref="D418:E418" si="117">D294+D411</f>
        <v>429708.32</v>
      </c>
      <c r="E418" s="62">
        <f t="shared" si="117"/>
        <v>776360.60000000009</v>
      </c>
      <c r="F418" s="57">
        <f t="shared" si="81"/>
        <v>180.67153086540193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15690.72</v>
      </c>
      <c r="E528" s="51">
        <f t="shared" si="148"/>
        <v>168.68</v>
      </c>
      <c r="F528" s="52">
        <f t="shared" si="119"/>
        <v>1.0750303364026637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15690.72</v>
      </c>
      <c r="E593" s="51">
        <f t="shared" si="167"/>
        <v>168.68</v>
      </c>
      <c r="F593" s="52">
        <f t="shared" si="119"/>
        <v>1.0750303364026637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15690.72</v>
      </c>
      <c r="E617" s="51">
        <f t="shared" si="173"/>
        <v>168.68</v>
      </c>
      <c r="F617" s="52">
        <f t="shared" si="119"/>
        <v>1.0750303364026637</v>
      </c>
    </row>
    <row r="618" spans="1:6" ht="12.75" customHeight="1" x14ac:dyDescent="0.2">
      <c r="A618" s="53">
        <v>5471</v>
      </c>
      <c r="B618" s="85" t="s">
        <v>1234</v>
      </c>
      <c r="C618" s="50" t="s">
        <v>1235</v>
      </c>
      <c r="D618" s="242">
        <v>15690.72</v>
      </c>
      <c r="E618" s="242">
        <v>168.68</v>
      </c>
      <c r="F618" s="52">
        <f t="shared" si="119"/>
        <v>1.0750303364026637</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15690.72</v>
      </c>
      <c r="E636" s="51">
        <f t="shared" si="179"/>
        <v>168.68</v>
      </c>
      <c r="F636" s="52">
        <f t="shared" si="119"/>
        <v>1.0750303364026637</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4523.2800000000007</v>
      </c>
      <c r="F638" s="52" t="str">
        <f t="shared" si="119"/>
        <v>-</v>
      </c>
    </row>
    <row r="639" spans="1:6" ht="12.75" customHeight="1" x14ac:dyDescent="0.2">
      <c r="A639" s="53" t="s">
        <v>609</v>
      </c>
      <c r="B639" s="85" t="s">
        <v>1276</v>
      </c>
      <c r="C639" s="50" t="s">
        <v>1277</v>
      </c>
      <c r="D639" s="51">
        <f t="shared" ref="D639:E639" si="180">D412+D420</f>
        <v>5443874.4500000002</v>
      </c>
      <c r="E639" s="51">
        <f t="shared" si="180"/>
        <v>6114719.4199999999</v>
      </c>
      <c r="F639" s="52">
        <f t="shared" si="119"/>
        <v>112.32293242912684</v>
      </c>
    </row>
    <row r="640" spans="1:6" ht="12.75" customHeight="1" x14ac:dyDescent="0.2">
      <c r="A640" s="53" t="s">
        <v>609</v>
      </c>
      <c r="B640" s="85" t="s">
        <v>1278</v>
      </c>
      <c r="C640" s="50" t="s">
        <v>1279</v>
      </c>
      <c r="D640" s="51">
        <f t="shared" ref="D640:E640" si="181">D413+D528</f>
        <v>4457633.51</v>
      </c>
      <c r="E640" s="51">
        <f t="shared" si="181"/>
        <v>5688415.5899999999</v>
      </c>
      <c r="F640" s="52">
        <f t="shared" si="119"/>
        <v>127.61066106576358</v>
      </c>
    </row>
    <row r="641" spans="1:6" ht="12.75" customHeight="1" x14ac:dyDescent="0.2">
      <c r="A641" s="53" t="s">
        <v>609</v>
      </c>
      <c r="B641" s="85" t="s">
        <v>1280</v>
      </c>
      <c r="C641" s="50" t="s">
        <v>1281</v>
      </c>
      <c r="D641" s="51">
        <f t="shared" ref="D641:E641" si="182">IF(D639&gt;=D640,D639-D640,0)</f>
        <v>986240.94000000041</v>
      </c>
      <c r="E641" s="51">
        <f t="shared" si="182"/>
        <v>426303.83000000007</v>
      </c>
      <c r="F641" s="52">
        <f t="shared" si="119"/>
        <v>43.225120019860455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314327.81000000052</v>
      </c>
      <c r="E644" s="51">
        <f t="shared" si="185"/>
        <v>693116.35000000126</v>
      </c>
      <c r="F644" s="52">
        <f t="shared" si="119"/>
        <v>220.50748548147877</v>
      </c>
    </row>
    <row r="645" spans="1:6" ht="24" x14ac:dyDescent="0.2">
      <c r="A645" s="53" t="s">
        <v>609</v>
      </c>
      <c r="B645" s="85" t="s">
        <v>1288</v>
      </c>
      <c r="C645" s="50" t="s">
        <v>1289</v>
      </c>
      <c r="D645" s="51">
        <f t="shared" ref="D645:E645" si="186">IF(D641+D643-D642-D644&gt;=0,D641+D643-D642-D644,0)</f>
        <v>671913.12999999989</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266812.52000000118</v>
      </c>
      <c r="F646" s="52" t="str">
        <f t="shared" si="119"/>
        <v>-</v>
      </c>
    </row>
    <row r="647" spans="1:6" ht="24" x14ac:dyDescent="0.2">
      <c r="A647" s="55" t="s">
        <v>1292</v>
      </c>
      <c r="B647" s="233" t="s">
        <v>1293</v>
      </c>
      <c r="C647" s="56" t="s">
        <v>1292</v>
      </c>
      <c r="D647" s="243">
        <v>33964.400000000001</v>
      </c>
      <c r="E647" s="243">
        <v>87721.96</v>
      </c>
      <c r="F647" s="57">
        <f t="shared" si="119"/>
        <v>258.27619507484309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64557.68</v>
      </c>
      <c r="E649" s="242">
        <v>1108.8399999999999</v>
      </c>
      <c r="F649" s="52">
        <f t="shared" ref="F649:F724" si="188">IF(D649&lt;&gt;0,IF(E649/D649&gt;=100,"&gt;&gt;100",E649/D649*100),"-")</f>
        <v>1.7175957996012248</v>
      </c>
    </row>
    <row r="650" spans="1:6" ht="12.75" customHeight="1" x14ac:dyDescent="0.2">
      <c r="A650" s="53" t="s">
        <v>1297</v>
      </c>
      <c r="B650" s="85" t="s">
        <v>1298</v>
      </c>
      <c r="C650" s="50" t="s">
        <v>1297</v>
      </c>
      <c r="D650" s="242">
        <v>6653338.1900000004</v>
      </c>
      <c r="E650" s="242">
        <v>9303871.6400000006</v>
      </c>
      <c r="F650" s="52">
        <f t="shared" si="188"/>
        <v>139.83764802432205</v>
      </c>
    </row>
    <row r="651" spans="1:6" ht="12.75" customHeight="1" x14ac:dyDescent="0.2">
      <c r="A651" s="53" t="s">
        <v>1299</v>
      </c>
      <c r="B651" s="85" t="s">
        <v>1300</v>
      </c>
      <c r="C651" s="50" t="s">
        <v>1299</v>
      </c>
      <c r="D651" s="242">
        <v>6489659.0599999996</v>
      </c>
      <c r="E651" s="242">
        <v>9161232.0500000007</v>
      </c>
      <c r="F651" s="52">
        <f t="shared" si="188"/>
        <v>141.1666154616141</v>
      </c>
    </row>
    <row r="652" spans="1:6" ht="24" x14ac:dyDescent="0.2">
      <c r="A652" s="53">
        <v>11</v>
      </c>
      <c r="B652" s="85" t="s">
        <v>1301</v>
      </c>
      <c r="C652" s="50" t="s">
        <v>1302</v>
      </c>
      <c r="D652" s="51">
        <f t="shared" ref="D652:E652" si="189">+D649+D650-D651</f>
        <v>228236.81000000052</v>
      </c>
      <c r="E652" s="51">
        <f t="shared" si="189"/>
        <v>143748.4299999997</v>
      </c>
      <c r="F652" s="52">
        <f t="shared" si="188"/>
        <v>62.982141224283396</v>
      </c>
    </row>
    <row r="653" spans="1:6" ht="24" x14ac:dyDescent="0.2">
      <c r="A653" s="53" t="s">
        <v>609</v>
      </c>
      <c r="B653" s="85" t="s">
        <v>1303</v>
      </c>
      <c r="C653" s="50" t="s">
        <v>1304</v>
      </c>
      <c r="D653" s="262">
        <v>40</v>
      </c>
      <c r="E653" s="262">
        <v>48</v>
      </c>
      <c r="F653" s="52">
        <f t="shared" si="188"/>
        <v>120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39</v>
      </c>
      <c r="E655" s="262">
        <v>57</v>
      </c>
      <c r="F655" s="52">
        <f t="shared" si="188"/>
        <v>146.15384615384613</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966483.6</v>
      </c>
      <c r="E661" s="242">
        <v>1103356.8999999999</v>
      </c>
      <c r="F661" s="52">
        <f t="shared" si="188"/>
        <v>114.16198888423972</v>
      </c>
    </row>
    <row r="662" spans="1:6" ht="12.75" customHeight="1" x14ac:dyDescent="0.2">
      <c r="A662" s="53">
        <v>63312</v>
      </c>
      <c r="B662" s="85" t="s">
        <v>1322</v>
      </c>
      <c r="C662" s="50" t="s">
        <v>1323</v>
      </c>
      <c r="D662" s="242">
        <v>800</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539557.79</v>
      </c>
      <c r="E665" s="242">
        <v>1166081.93</v>
      </c>
      <c r="F665" s="52">
        <f t="shared" si="188"/>
        <v>216.11807884378797</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4132.93</v>
      </c>
      <c r="E669" s="242">
        <v>16939.810000000001</v>
      </c>
      <c r="F669" s="52">
        <f t="shared" si="188"/>
        <v>409.87410868318602</v>
      </c>
    </row>
    <row r="670" spans="1:6" ht="12.75" customHeight="1" x14ac:dyDescent="0.2">
      <c r="A670" s="53">
        <v>63415</v>
      </c>
      <c r="B670" s="85" t="s">
        <v>1338</v>
      </c>
      <c r="C670" s="50" t="s">
        <v>1339</v>
      </c>
      <c r="D670" s="242">
        <v>170610.48</v>
      </c>
      <c r="E670" s="242">
        <v>20004.93</v>
      </c>
      <c r="F670" s="52">
        <f t="shared" si="188"/>
        <v>11.725498925974536</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13594.86</v>
      </c>
      <c r="E673" s="242">
        <v>234415.57</v>
      </c>
      <c r="F673" s="52">
        <f t="shared" si="188"/>
        <v>1724.2955793586696</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195043.27</v>
      </c>
      <c r="E694" s="242">
        <v>74717</v>
      </c>
      <c r="F694" s="52">
        <f t="shared" si="188"/>
        <v>38.307909829444512</v>
      </c>
    </row>
    <row r="695" spans="1:6" ht="12.75" customHeight="1" x14ac:dyDescent="0.2">
      <c r="A695" s="53">
        <v>63812</v>
      </c>
      <c r="B695" s="232" t="s">
        <v>1373</v>
      </c>
      <c r="C695" s="50" t="s">
        <v>1374</v>
      </c>
      <c r="D695" s="242">
        <v>11125.2</v>
      </c>
      <c r="E695" s="242">
        <v>0</v>
      </c>
      <c r="F695" s="52">
        <f t="shared" si="188"/>
        <v>0</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1282760.33</v>
      </c>
      <c r="E698" s="242">
        <v>934264.18</v>
      </c>
      <c r="F698" s="52">
        <f t="shared" si="188"/>
        <v>72.8323255833769</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882</v>
      </c>
      <c r="E712" s="242">
        <v>39.82</v>
      </c>
      <c r="F712" s="52">
        <f t="shared" si="188"/>
        <v>4.5147392290249426</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398</v>
      </c>
      <c r="E717" s="242">
        <v>0</v>
      </c>
      <c r="F717" s="52">
        <f t="shared" si="188"/>
        <v>0</v>
      </c>
    </row>
    <row r="718" spans="1:6" ht="12.75" customHeight="1" x14ac:dyDescent="0.2">
      <c r="A718" s="53">
        <v>32121</v>
      </c>
      <c r="B718" s="85" t="s">
        <v>1416</v>
      </c>
      <c r="C718" s="50" t="s">
        <v>1417</v>
      </c>
      <c r="D718" s="242">
        <v>9409.36</v>
      </c>
      <c r="E718" s="242">
        <v>14613.48</v>
      </c>
      <c r="F718" s="52">
        <f t="shared" si="188"/>
        <v>155.30790617002643</v>
      </c>
    </row>
    <row r="719" spans="1:6" ht="12.75" customHeight="1" x14ac:dyDescent="0.2">
      <c r="A719" s="53" t="s">
        <v>1418</v>
      </c>
      <c r="B719" s="85" t="s">
        <v>1419</v>
      </c>
      <c r="C719" s="50" t="s">
        <v>1418</v>
      </c>
      <c r="D719" s="242">
        <v>0</v>
      </c>
      <c r="E719" s="242">
        <v>6934.4</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397.99</v>
      </c>
      <c r="E721" s="242">
        <v>6439.04</v>
      </c>
      <c r="F721" s="52">
        <f t="shared" si="188"/>
        <v>1617.8898967310736</v>
      </c>
    </row>
    <row r="722" spans="1:6" ht="12.75" customHeight="1" x14ac:dyDescent="0.2">
      <c r="A722" s="53" t="s">
        <v>1424</v>
      </c>
      <c r="B722" s="85" t="s">
        <v>1425</v>
      </c>
      <c r="C722" s="50" t="s">
        <v>1424</v>
      </c>
      <c r="D722" s="242">
        <v>2957.92</v>
      </c>
      <c r="E722" s="242">
        <v>2726.73</v>
      </c>
      <c r="F722" s="52">
        <f t="shared" si="188"/>
        <v>92.184034727105541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5344.87</v>
      </c>
      <c r="E725" s="242">
        <v>4061.98</v>
      </c>
      <c r="F725" s="52">
        <f t="shared" ref="F725:F979" si="190">IF(D725&lt;&gt;0,IF(E725/D725&gt;=100,"&gt;&gt;100",E725/D725*100),"-")</f>
        <v>75.997732405091227</v>
      </c>
    </row>
    <row r="726" spans="1:6" ht="12.75" customHeight="1" x14ac:dyDescent="0.2">
      <c r="A726" s="53" t="s">
        <v>1432</v>
      </c>
      <c r="B726" s="85" t="s">
        <v>1433</v>
      </c>
      <c r="C726" s="50" t="s">
        <v>1432</v>
      </c>
      <c r="D726" s="242">
        <v>5027.67</v>
      </c>
      <c r="E726" s="242">
        <v>5594.74</v>
      </c>
      <c r="F726" s="52">
        <f t="shared" si="190"/>
        <v>111.27898211298672</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673.41</v>
      </c>
      <c r="E742" s="242">
        <v>7345.64</v>
      </c>
      <c r="F742" s="52">
        <f t="shared" si="190"/>
        <v>1090.8124322478134</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6630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16786.02</v>
      </c>
      <c r="E763" s="242">
        <v>31965.69</v>
      </c>
      <c r="F763" s="52">
        <f t="shared" si="190"/>
        <v>190.4304296074948</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26457.18</v>
      </c>
      <c r="E773" s="242">
        <v>107541.19</v>
      </c>
      <c r="F773" s="52">
        <f t="shared" si="190"/>
        <v>406.47260970367967</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46246.44</v>
      </c>
      <c r="E792" s="242">
        <v>20571.439999999999</v>
      </c>
      <c r="F792" s="52">
        <f t="shared" si="190"/>
        <v>44.482213117377242</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14377.88</v>
      </c>
      <c r="E794" s="242">
        <v>5670.33</v>
      </c>
      <c r="F794" s="52">
        <f t="shared" si="190"/>
        <v>39.43787262099837</v>
      </c>
    </row>
    <row r="795" spans="1:6" ht="12.75" customHeight="1" x14ac:dyDescent="0.2">
      <c r="A795" s="53" t="s">
        <v>1570</v>
      </c>
      <c r="B795" s="85" t="s">
        <v>1571</v>
      </c>
      <c r="C795" s="50" t="s">
        <v>1570</v>
      </c>
      <c r="D795" s="242">
        <v>7058.68</v>
      </c>
      <c r="E795" s="242">
        <v>17827.93</v>
      </c>
      <c r="F795" s="52">
        <f t="shared" si="190"/>
        <v>252.56747720536984</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98078</v>
      </c>
      <c r="E803" s="242">
        <v>1912.5</v>
      </c>
      <c r="F803" s="52">
        <f t="shared" si="190"/>
        <v>1.9499785884704011</v>
      </c>
    </row>
    <row r="804" spans="1:6" ht="12.75" customHeight="1" x14ac:dyDescent="0.2">
      <c r="A804" s="53" t="s">
        <v>1588</v>
      </c>
      <c r="B804" s="85" t="s">
        <v>1589</v>
      </c>
      <c r="C804" s="50" t="s">
        <v>1588</v>
      </c>
      <c r="D804" s="242">
        <v>595675.31999999995</v>
      </c>
      <c r="E804" s="242">
        <v>0</v>
      </c>
      <c r="F804" s="52">
        <f t="shared" si="190"/>
        <v>0</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4556.26</v>
      </c>
      <c r="E816" s="242">
        <v>2132.84</v>
      </c>
      <c r="F816" s="52">
        <f t="shared" si="190"/>
        <v>46.811200414374952</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20758.189999999999</v>
      </c>
      <c r="E819" s="242">
        <v>14705.88</v>
      </c>
      <c r="F819" s="52">
        <f t="shared" si="190"/>
        <v>70.843748901036179</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65992.69</v>
      </c>
      <c r="E823" s="242">
        <v>89207.92</v>
      </c>
      <c r="F823" s="52">
        <f t="shared" si="190"/>
        <v>135.17848719305124</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11708.6</v>
      </c>
      <c r="E826" s="242">
        <v>14188.03</v>
      </c>
      <c r="F826" s="52">
        <f t="shared" si="190"/>
        <v>121.17614403088328</v>
      </c>
    </row>
    <row r="827" spans="1:6" ht="12.75" customHeight="1" x14ac:dyDescent="0.2">
      <c r="A827" s="53" t="s">
        <v>1633</v>
      </c>
      <c r="B827" s="85" t="s">
        <v>1634</v>
      </c>
      <c r="C827" s="50" t="s">
        <v>1633</v>
      </c>
      <c r="D827" s="242">
        <v>2634.59</v>
      </c>
      <c r="E827" s="242">
        <v>3469.57</v>
      </c>
      <c r="F827" s="52">
        <f t="shared" si="190"/>
        <v>131.69297689583578</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15405.84</v>
      </c>
      <c r="E829" s="242">
        <v>17606.12</v>
      </c>
      <c r="F829" s="52">
        <f t="shared" si="190"/>
        <v>114.28211639222528</v>
      </c>
    </row>
    <row r="830" spans="1:6" ht="12.75" customHeight="1" x14ac:dyDescent="0.2">
      <c r="A830" s="53">
        <v>38612</v>
      </c>
      <c r="B830" s="85" t="s">
        <v>1639</v>
      </c>
      <c r="C830" s="50" t="s">
        <v>1640</v>
      </c>
      <c r="D830" s="242">
        <v>316718.08000000002</v>
      </c>
      <c r="E830" s="242">
        <v>34643.360000000001</v>
      </c>
      <c r="F830" s="52">
        <f t="shared" si="190"/>
        <v>10.938232512649735</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51913.65</v>
      </c>
      <c r="E840" s="242">
        <v>13997.71</v>
      </c>
      <c r="F840" s="52">
        <f t="shared" si="190"/>
        <v>26.963447956366</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15690.72</v>
      </c>
      <c r="E968" s="242">
        <v>168.68</v>
      </c>
      <c r="F968" s="52">
        <f t="shared" si="190"/>
        <v>1.0750303364026637</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68" zoomScale="160" zoomScaleNormal="16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751681.91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7854942.5800000001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3099501.87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750799.03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812279.78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10864.49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118540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123618.95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19414.689999999999</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1263984.93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2248851.4500000002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2506589.2599999998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2506589.2599999998</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8073963.6799999997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2820154.46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663828.01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957550.11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11465.53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118540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121609.87</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19414.689999999999</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927746.25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2469628.2999999998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2784180.92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2784180.92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532660.81000000052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433.53999999998632</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433.53999999998632</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433.53999999998632</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532227.27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520576.58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11650.69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32570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0</v>
      </c>
      <c r="N214" s="71"/>
      <c r="O214" s="71"/>
      <c r="P214" s="71"/>
    </row>
    <row r="215" spans="1:16" ht="30" customHeight="1" x14ac:dyDescent="0.2">
      <c r="A215" s="133">
        <v>177</v>
      </c>
      <c r="B215" s="134" t="str">
        <f t="shared" si="18"/>
        <v>Provjera</v>
      </c>
      <c r="C215" s="118" t="s">
        <v>3221</v>
      </c>
      <c r="D215" s="123"/>
      <c r="E215" s="71">
        <f t="shared" si="19"/>
        <v>0</v>
      </c>
      <c r="F215" s="71">
        <f t="shared" si="20"/>
        <v>1</v>
      </c>
      <c r="G215" s="71"/>
      <c r="H215" s="71"/>
      <c r="I215" s="71"/>
      <c r="J215" s="71"/>
      <c r="K215" s="71"/>
      <c r="L215" s="71">
        <f>IF(AND('PR-RAS'!D33&gt;0,SUM('PR-RAS'!D659:'PR-RAS'!D660)=0),1,0)</f>
        <v>1</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Ivičić</cp:lastModifiedBy>
  <cp:lastPrinted>2024-10-10T21:37:39Z</cp:lastPrinted>
  <dcterms:created xsi:type="dcterms:W3CDTF">2022-04-01T05:14:30Z</dcterms:created>
  <dcterms:modified xsi:type="dcterms:W3CDTF">2024-10-10T21:38:12Z</dcterms:modified>
</cp:coreProperties>
</file>